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fa8af3365024a3d" /></Relationships>
</file>

<file path=xl/workbook.xml><?xml version="1.0" encoding="utf-8"?>
<x:workbook xmlns:x="http://schemas.openxmlformats.org/spreadsheetml/2006/main">
  <x:sheets>
    <x:sheet xmlns:r="http://schemas.openxmlformats.org/officeDocument/2006/relationships" name="Start Here" sheetId="1" r:id="R9db757f4266249ee"/>
    <x:sheet xmlns:r="http://schemas.openxmlformats.org/officeDocument/2006/relationships" name="Roster" sheetId="2" r:id="Rb370c36aafce4e83"/>
    <x:sheet xmlns:r="http://schemas.openxmlformats.org/officeDocument/2006/relationships" name="Skills" sheetId="3" r:id="Rd6d59bc1bae34225"/>
    <x:sheet xmlns:r="http://schemas.openxmlformats.org/officeDocument/2006/relationships" name="Student Log" sheetId="4" r:id="R2030c1151dc64c62"/>
    <x:sheet xmlns:r="http://schemas.openxmlformats.org/officeDocument/2006/relationships" name="Evidence" sheetId="5" r:id="R2a673ba9943d451f"/>
    <x:sheet xmlns:r="http://schemas.openxmlformats.org/officeDocument/2006/relationships" name="Diagnostics" sheetId="6" r:id="R5e1bfbb8d35f4355"/>
    <x:sheet xmlns:r="http://schemas.openxmlformats.org/officeDocument/2006/relationships" name="Diagnostic Rubric" sheetId="7" r:id="Rd17fcd06a3824ab7"/>
    <x:sheet xmlns:r="http://schemas.openxmlformats.org/officeDocument/2006/relationships" name="Profiles" sheetId="8" r:id="Rfe07dbfec88a4571"/>
    <x:sheet xmlns:r="http://schemas.openxmlformats.org/officeDocument/2006/relationships" name="Seating" sheetId="9" r:id="R0d138fd6f4d74301"/>
    <x:sheet xmlns:r="http://schemas.openxmlformats.org/officeDocument/2006/relationships" name="Lessons" sheetId="10" r:id="R97e1698a9f6e4cb2"/>
    <x:sheet xmlns:r="http://schemas.openxmlformats.org/officeDocument/2006/relationships" name="Assessments" sheetId="11" r:id="Rec2214a0268749b4"/>
    <x:sheet xmlns:r="http://schemas.openxmlformats.org/officeDocument/2006/relationships" name="Outcome Register" sheetId="12" r:id="R52a6c42da0d845e3"/>
    <x:sheet xmlns:r="http://schemas.openxmlformats.org/officeDocument/2006/relationships" name="Sources" sheetId="13" r:id="R153090524e05402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203443"/>
      <x:name val="Arial"/>
    </x:font>
    <x:font>
      <x:b/>
      <x:sz val="19"/>
      <x:color rgb="FFFFFFFF"/>
      <x:name val="Arial"/>
    </x:font>
    <x:font>
      <x:i/>
      <x:sz val="11"/>
      <x:color rgb="FF52616B"/>
      <x:name val="Arial"/>
    </x:font>
    <x:font>
      <x:b/>
      <x:sz val="11"/>
      <x:color rgb="FFFFFFFF"/>
      <x:name val="Arial"/>
    </x:font>
    <x:font>
      <x:sz val="11"/>
      <x:color rgb="FF1457AD"/>
      <x:name val="Arial"/>
    </x:font>
  </x:fonts>
  <x:fills count="4">
    <x:fill>
      <x:patternFill patternType="none"/>
    </x:fill>
    <x:fill>
      <x:patternFill patternType="gray125"/>
    </x:fill>
    <x:fill>
      <x:patternFill patternType="solid">
        <x:fgColor rgb="FF123D46"/>
      </x:patternFill>
    </x:fill>
    <x:fill>
      <x:patternFill patternType="solid">
        <x:fgColor rgb="FF1B6B70"/>
      </x:patternFill>
    </x:fill>
  </x:fills>
  <x:borders count="1">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5" fillId="0" borderId="0" xfId="0" applyNumberFormat="1" applyFont="1" applyFill="1" applyBorder="1" applyAlignment="1">
      <x:alignment vertical="top" wrapText="1"/>
    </x:xf>
  </x:cellXfs>
  <x:cellStyles count="1">
    <x:cellStyle name="Normal" xfId="0"/>
  </x:cellStyles>
  <x:dxfs count="20">
    <x:dxf>
      <x:fill>
        <x:patternFill patternType="solid">
          <x:bgColor rgb="FFFCEDE3"/>
        </x:patternFill>
      </x:fill>
    </x:dxf>
    <x:dxf>
      <x:fill>
        <x:patternFill patternType="solid">
          <x:bgColor rgb="FFFFF4CC"/>
        </x:patternFill>
      </x:fill>
    </x:dxf>
    <x:dxf>
      <x:fill>
        <x:patternFill patternType="solid">
          <x:bgColor rgb="FFDEF0EB"/>
        </x:patternFill>
      </x:fill>
    </x:dxf>
    <x:dxf>
      <x:fill>
        <x:patternFill patternType="solid">
          <x:bgColor rgb="FFD9E8F5"/>
        </x:patternFill>
      </x:fill>
    </x:dxf>
    <x:dxf>
      <x:fill>
        <x:patternFill patternType="solid">
          <x:bgColor rgb="FFFCEDE3"/>
        </x:patternFill>
      </x:fill>
    </x:dxf>
    <x:dxf>
      <x:fill>
        <x:patternFill patternType="solid">
          <x:bgColor rgb="FFFFF4CC"/>
        </x:patternFill>
      </x:fill>
    </x:dxf>
    <x:dxf>
      <x:fill>
        <x:patternFill patternType="solid">
          <x:bgColor rgb="FFDEF0EB"/>
        </x:patternFill>
      </x:fill>
    </x:dxf>
    <x:dxf>
      <x:fill>
        <x:patternFill patternType="solid">
          <x:bgColor rgb="FFD9E8F5"/>
        </x:patternFill>
      </x:fill>
    </x:dxf>
    <x:dxf>
      <x:fill>
        <x:patternFill patternType="solid">
          <x:bgColor rgb="FFFCEDE3"/>
        </x:patternFill>
      </x:fill>
    </x:dxf>
    <x:dxf>
      <x:fill>
        <x:patternFill patternType="solid">
          <x:bgColor rgb="FFFFF4CC"/>
        </x:patternFill>
      </x:fill>
    </x:dxf>
    <x:dxf>
      <x:fill>
        <x:patternFill patternType="solid">
          <x:bgColor rgb="FFDEF0EB"/>
        </x:patternFill>
      </x:fill>
    </x:dxf>
    <x:dxf>
      <x:fill>
        <x:patternFill patternType="solid">
          <x:bgColor rgb="FFD9E8F5"/>
        </x:patternFill>
      </x:fill>
    </x:dxf>
    <x:dxf>
      <x:fill>
        <x:patternFill patternType="solid">
          <x:bgColor rgb="FFFCEDE3"/>
        </x:patternFill>
      </x:fill>
    </x:dxf>
    <x:dxf>
      <x:fill>
        <x:patternFill patternType="solid">
          <x:bgColor rgb="FFFFF4CC"/>
        </x:patternFill>
      </x:fill>
    </x:dxf>
    <x:dxf>
      <x:fill>
        <x:patternFill patternType="solid">
          <x:bgColor rgb="FFDEF0EB"/>
        </x:patternFill>
      </x:fill>
    </x:dxf>
    <x:dxf>
      <x:fill>
        <x:patternFill patternType="solid">
          <x:bgColor rgb="FFD9E8F5"/>
        </x:patternFill>
      </x:fill>
    </x:dxf>
    <x:dxf>
      <x:fill>
        <x:patternFill patternType="solid">
          <x:bgColor rgb="FFFCEDE3"/>
        </x:patternFill>
      </x:fill>
    </x:dxf>
    <x:dxf>
      <x:fill>
        <x:patternFill patternType="solid">
          <x:bgColor rgb="FFFFF4CC"/>
        </x:patternFill>
      </x:fill>
    </x:dxf>
    <x:dxf>
      <x:fill>
        <x:patternFill patternType="solid">
          <x:bgColor rgb="FFDEF0EB"/>
        </x:patternFill>
      </x:fill>
    </x:dxf>
    <x:dxf>
      <x:fill>
        <x:patternFill patternType="solid">
          <x:bgColor rgb="FFD9E8F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d7a1b691eeb425a" /><Relationship Type="http://schemas.openxmlformats.org/officeDocument/2006/relationships/theme" Target="/xl/theme/theme1.xml" Id="Rf4f66432ed7a4d80" /><Relationship Type="http://schemas.openxmlformats.org/officeDocument/2006/relationships/sharedStrings" Target="/xl/sharedStrings.xml" Id="Rf4105751c0d74eca" /><Relationship Type="http://schemas.openxmlformats.org/officeDocument/2006/relationships/worksheet" Target="/xl/worksheets/sheet1.xml" Id="R9db757f4266249ee" /><Relationship Type="http://schemas.openxmlformats.org/officeDocument/2006/relationships/worksheet" Target="/xl/worksheets/sheet2.xml" Id="Rb370c36aafce4e83" /><Relationship Type="http://schemas.openxmlformats.org/officeDocument/2006/relationships/worksheet" Target="/xl/worksheets/sheet3.xml" Id="Rd6d59bc1bae34225" /><Relationship Type="http://schemas.openxmlformats.org/officeDocument/2006/relationships/worksheet" Target="/xl/worksheets/sheet4.xml" Id="R2030c1151dc64c62" /><Relationship Type="http://schemas.openxmlformats.org/officeDocument/2006/relationships/worksheet" Target="/xl/worksheets/sheet5.xml" Id="R2a673ba9943d451f" /><Relationship Type="http://schemas.openxmlformats.org/officeDocument/2006/relationships/worksheet" Target="/xl/worksheets/sheet6.xml" Id="R5e1bfbb8d35f4355" /><Relationship Type="http://schemas.openxmlformats.org/officeDocument/2006/relationships/worksheet" Target="/xl/worksheets/sheet7.xml" Id="Rd17fcd06a3824ab7" /><Relationship Type="http://schemas.openxmlformats.org/officeDocument/2006/relationships/worksheet" Target="/xl/worksheets/sheet8.xml" Id="Rfe07dbfec88a4571" /><Relationship Type="http://schemas.openxmlformats.org/officeDocument/2006/relationships/worksheet" Target="/xl/worksheets/sheet9.xml" Id="R0d138fd6f4d74301" /><Relationship Type="http://schemas.openxmlformats.org/officeDocument/2006/relationships/worksheet" Target="/xl/worksheets/sheet10.xml" Id="R97e1698a9f6e4cb2" /><Relationship Type="http://schemas.openxmlformats.org/officeDocument/2006/relationships/worksheet" Target="/xl/worksheets/sheet11.xml" Id="Rec2214a0268749b4" /><Relationship Type="http://schemas.openxmlformats.org/officeDocument/2006/relationships/worksheet" Target="/xl/worksheets/sheet12.xml" Id="R52a6c42da0d845e3" /><Relationship Type="http://schemas.openxmlformats.org/officeDocument/2006/relationships/worksheet" Target="/xl/worksheets/sheet13.xml" Id="R153090524e054026" /></Relationships>
</file>

<file path=xl/tables/table1.xml><?xml version="1.0" encoding="utf-8"?>
<x:table xmlns:x="http://schemas.openxmlformats.org/spreadsheetml/2006/main" id="1" name="Register1" displayName="Register1" ref="A4:B20" headerRowCount="1" totalsRowCount="0" totalsRowShown="0">
  <x:autoFilter ref="A4:B20"/>
  <x:tableColumns count="2">
    <x:tableColumn id="1" name="Topic"/>
    <x:tableColumn id="2" name="How to use it"/>
  </x:tableColumns>
  <x:tableStyleInfo name="TableStyleMedium2" showFirstColumn="0" showLastColumn="0" showRowStripes="1" showColumnStripes="0"/>
</x:table>
</file>

<file path=xl/tables/table2.xml><?xml version="1.0" encoding="utf-8"?>
<x:table xmlns:x="http://schemas.openxmlformats.org/spreadsheetml/2006/main" id="2" name="Register2" displayName="Register2" ref="A4:E94" headerRowCount="1" totalsRowCount="0" totalsRowShown="0">
  <x:autoFilter ref="A4:E94"/>
  <x:tableColumns count="5">
    <x:tableColumn id="1" name="Course"/>
    <x:tableColumn id="2" name="Student ID"/>
    <x:tableColumn id="3" name="Display name"/>
    <x:tableColumn id="4" name="Section"/>
    <x:tableColumn id="5" name="Active"/>
  </x:tableColumns>
  <x:tableStyleInfo name="TableStyleMedium2" showFirstColumn="0" showLastColumn="0" showRowStripes="1" showColumnStripes="0"/>
</x:table>
</file>

<file path=xl/tables/table3.xml><?xml version="1.0" encoding="utf-8"?>
<x:table xmlns:x="http://schemas.openxmlformats.org/spreadsheetml/2006/main" id="3" name="Register3" displayName="Register3" ref="A4:K44" headerRowCount="1" totalsRowCount="0" totalsRowShown="0">
  <x:autoFilter ref="A4:K44"/>
  <x:tableColumns count="11">
    <x:tableColumn id="1" name="Skill ID"/>
    <x:tableColumn id="2" name="Course"/>
    <x:tableColumn id="3" name="Skill"/>
    <x:tableColumn id="4" name="Domain"/>
    <x:tableColumn id="5" name="Outcome codes"/>
    <x:tableColumn id="6" name="What counts as evidence"/>
    <x:tableColumn id="7" name="Next teaching move"/>
    <x:tableColumn id="8" name="Beginning 1"/>
    <x:tableColumn id="9" name="Developing 2"/>
    <x:tableColumn id="10" name="Independent 3"/>
    <x:tableColumn id="11" name="Transfer 4"/>
  </x:tableColumns>
  <x:tableStyleInfo name="TableStyleMedium2" showFirstColumn="0" showLastColumn="0" showRowStripes="1" showColumnStripes="0"/>
</x:table>
</file>

<file path=xl/tables/table4.xml><?xml version="1.0" encoding="utf-8"?>
<x:table xmlns:x="http://schemas.openxmlformats.org/spreadsheetml/2006/main" id="4" name="Register4" displayName="Register4" ref="A4:K154" headerRowCount="1" totalsRowCount="0" totalsRowShown="0">
  <x:autoFilter ref="A4:K154"/>
  <x:tableColumns count="11">
    <x:tableColumn id="1" name="Date"/>
    <x:tableColumn id="2" name="Course"/>
    <x:tableColumn id="3" name="Student ID"/>
    <x:tableColumn id="4" name="Task / project"/>
    <x:tableColumn id="5" name="Skill ID"/>
    <x:tableColumn id="6" name="What I did"/>
    <x:tableColumn id="7" name="Evidence location"/>
    <x:tableColumn id="8" name="Self-rating 1–4"/>
    <x:tableColumn id="9" name="Help I used"/>
    <x:tableColumn id="10" name="Next action"/>
    <x:tableColumn id="11" name="What I learned"/>
  </x:tableColumns>
  <x:tableStyleInfo name="TableStyleMedium2" showFirstColumn="0" showLastColumn="0" showRowStripes="1" showColumnStripes="0"/>
</x:table>
</file>

<file path=xl/tables/table5.xml><?xml version="1.0" encoding="utf-8"?>
<x:table xmlns:x="http://schemas.openxmlformats.org/spreadsheetml/2006/main" id="5" name="Register5" displayName="Register5" ref="A4:P304" headerRowCount="1" totalsRowCount="0" totalsRowShown="0">
  <x:autoFilter ref="A4:P304"/>
  <x:tableColumns count="16">
    <x:tableColumn id="1" name="Record ID"/>
    <x:tableColumn id="2" name="Course"/>
    <x:tableColumn id="3" name="Student ID"/>
    <x:tableColumn id="4" name="Skill ID"/>
    <x:tableColumn id="5" name="Date"/>
    <x:tableColumn id="6" name="Method"/>
    <x:tableColumn id="7" name="Teacher level"/>
    <x:tableColumn id="8" name="Conditions"/>
    <x:tableColumn id="9" name="Task / attempt"/>
    <x:tableColumn id="10" name="Artifact location"/>
    <x:tableColumn id="11" name="What I observed"/>
    <x:tableColumn id="12" name="Next step"/>
    <x:tableColumn id="13" name="Teacher verified"/>
    <x:tableColumn id="14" name="What the learner learned"/>
    <x:tableColumn id="15" name="Linked outcome key"/>
    <x:tableColumn id="16" name="Outcome judgment (course scale)"/>
  </x:tableColumns>
  <x:tableStyleInfo name="TableStyleMedium2" showFirstColumn="0" showLastColumn="0" showRowStripes="1" showColumnStripes="0"/>
</x:table>
</file>

<file path=xl/tables/table6.xml><?xml version="1.0" encoding="utf-8"?>
<x:table xmlns:x="http://schemas.openxmlformats.org/spreadsheetml/2006/main" id="6" name="Register6" displayName="Register6" ref="A4:X154" headerRowCount="1" totalsRowCount="0" totalsRowShown="0">
  <x:autoFilter ref="A4:X154"/>
  <x:tableColumns count="24">
    <x:tableColumn id="1" name="Attempt ID"/>
    <x:tableColumn id="2" name="Course"/>
    <x:tableColumn id="3" name="Student ID"/>
    <x:tableColumn id="4" name="Task version"/>
    <x:tableColumn id="5" name="Date"/>
    <x:tableColumn id="6" name="Criterion 1"/>
    <x:tableColumn id="7" name="Criterion 2"/>
    <x:tableColumn id="8" name="Criterion 3"/>
    <x:tableColumn id="9" name="Criterion 4"/>
    <x:tableColumn id="10" name="Conditions"/>
    <x:tableColumn id="11" name="Artifact reference"/>
    <x:tableColumn id="12" name="Observed action"/>
    <x:tableColumn id="13" name="Explanation evidence"/>
    <x:tableColumn id="14" name="Access supports"/>
    <x:tableColumn id="15" name="Teacher verified"/>
    <x:tableColumn id="16" name="Task score /16"/>
    <x:tableColumn id="17" name="Suggested band"/>
    <x:tableColumn id="18" name="Teacher band"/>
    <x:tableColumn id="19" name="Rationale / next action"/>
    <x:tableColumn id="20" name="Next review date"/>
    <x:tableColumn id="21" name="Eligible band"/>
    <x:tableColumn id="22" name="Course + student key"/>
    <x:tableColumn id="23" name="Independent sample"/>
    <x:tableColumn id="24" name="Row helper"/>
  </x:tableColumns>
  <x:tableStyleInfo name="TableStyleMedium2" showFirstColumn="0" showLastColumn="0" showRowStripes="1" showColumnStripes="0"/>
</x:table>
</file>

<file path=xl/tables/table7.xml><?xml version="1.0" encoding="utf-8"?>
<x:table xmlns:x="http://schemas.openxmlformats.org/spreadsheetml/2006/main" id="7" name="Register7" displayName="Register7" ref="A4:F12" headerRowCount="1" totalsRowCount="0" totalsRowShown="0">
  <x:autoFilter ref="A4:F12"/>
  <x:tableColumns count="6">
    <x:tableColumn id="1" name="Task family"/>
    <x:tableColumn id="2" name="Criterion"/>
    <x:tableColumn id="3" name="Beginning 1"/>
    <x:tableColumn id="4" name="Developing 2"/>
    <x:tableColumn id="5" name="Independent 3"/>
    <x:tableColumn id="6" name="Transfer 4"/>
  </x:tableColumns>
  <x:tableStyleInfo name="TableStyleMedium2" showFirstColumn="0" showLastColumn="0" showRowStripes="1" showColumnStripes="0"/>
</x:table>
</file>

<file path=xl/tables/table8.xml><?xml version="1.0" encoding="utf-8"?>
<x:table xmlns:x="http://schemas.openxmlformats.org/spreadsheetml/2006/main" id="8" name="Register8" displayName="Register8" ref="A4:M94" headerRowCount="1" totalsRowCount="0" totalsRowShown="0">
  <x:autoFilter ref="A4:M94"/>
  <x:tableColumns count="13">
    <x:tableColumn id="1" name="Course"/>
    <x:tableColumn id="2" name="Student ID"/>
    <x:tableColumn id="3" name="Name"/>
    <x:tableColumn id="4" name="Latest date"/>
    <x:tableColumn id="5" name="Latest row"/>
    <x:tableColumn id="6" name="Current band"/>
    <x:tableColumn id="7" name="Eligible attempts"/>
    <x:tableColumn id="8" name="First independent date"/>
    <x:tableColumn id="9" name="Last independent date"/>
    <x:tableColumn id="10" name="Review status"/>
    <x:tableColumn id="11" name="Goal"/>
    <x:tableColumn id="12" name="Useful supports"/>
    <x:tableColumn id="13" name="Next action"/>
  </x:tableColumns>
  <x:tableStyleInfo name="TableStyleMedium2" showFirstColumn="0" showLastColumn="0" showRowStripes="1" showColumnStripes="0"/>
</x:table>
</file>

<file path=xl/tables/table9.xml><?xml version="1.0" encoding="utf-8"?>
<x:table xmlns:x="http://schemas.openxmlformats.org/spreadsheetml/2006/main" id="9" name="Register9" displayName="Register9" ref="A4:G94" headerRowCount="1" totalsRowCount="0" totalsRowShown="0">
  <x:autoFilter ref="A4:G94"/>
  <x:tableColumns count="7">
    <x:tableColumn id="1" name="Date"/>
    <x:tableColumn id="2" name="Course"/>
    <x:tableColumn id="3" name="Student ID"/>
    <x:tableColumn id="4" name="Team"/>
    <x:tableColumn id="5" name="Seat"/>
    <x:tableColumn id="6" name="Role this round"/>
    <x:tableColumn id="7" name="Teacher note"/>
  </x:tableColumns>
  <x:tableStyleInfo name="TableStyleMedium2" showFirstColumn="0" showLastColumn="0" showRowStripes="1" showColumnStripes="0"/>
</x:table>
</file>

<file path=xl/tables/table10.xml><?xml version="1.0" encoding="utf-8"?>
<x:table xmlns:x="http://schemas.openxmlformats.org/spreadsheetml/2006/main" id="10" name="Register10" displayName="Register10" ref="A4:L336" headerRowCount="1" totalsRowCount="0" totalsRowShown="0">
  <x:autoFilter ref="A4:L336"/>
  <x:tableColumns count="12">
    <x:tableColumn id="1" name="Course"/>
    <x:tableColumn id="2" name="Date"/>
    <x:tableColumn id="3" name="Day"/>
    <x:tableColumn id="4" name="Lesson ID"/>
    <x:tableColumn id="5" name="Title"/>
    <x:tableColumn id="6" name="Minutes"/>
    <x:tableColumn id="7" name="Builds on"/>
    <x:tableColumn id="8" name="New learning"/>
    <x:tableColumn id="9" name="Prepares for"/>
    <x:tableColumn id="10" name="Evidence opportunity"/>
    <x:tableColumn id="11" name="Material state"/>
    <x:tableColumn id="12" name="Source"/>
  </x:tableColumns>
  <x:tableStyleInfo name="TableStyleMedium2" showFirstColumn="0" showLastColumn="0" showRowStripes="1" showColumnStripes="0"/>
</x:table>
</file>

<file path=xl/tables/table11.xml><?xml version="1.0" encoding="utf-8"?>
<x:table xmlns:x="http://schemas.openxmlformats.org/spreadsheetml/2006/main" id="11" name="Register11" displayName="Register11" ref="A4:K115" headerRowCount="1" totalsRowCount="0" totalsRowShown="0">
  <x:autoFilter ref="A4:K115"/>
  <x:tableColumns count="11">
    <x:tableColumn id="1" name="Assessment ID"/>
    <x:tableColumn id="2" name="Course"/>
    <x:tableColumn id="3" name="Planned date"/>
    <x:tableColumn id="4" name="Title"/>
    <x:tableColumn id="5" name="Purpose"/>
    <x:tableColumn id="6" name="Primary method"/>
    <x:tableColumn id="7" name="Outcome references"/>
    <x:tableColumn id="8" name="Rubric"/>
    <x:tableColumn id="9" name="Prediction role"/>
    <x:tableColumn id="10" name="Evidence bundle"/>
    <x:tableColumn id="11" name="Score"/>
  </x:tableColumns>
  <x:tableStyleInfo name="TableStyleMedium2" showFirstColumn="0" showLastColumn="0" showRowStripes="1" showColumnStripes="0"/>
</x:table>
</file>

<file path=xl/tables/table12.xml><?xml version="1.0" encoding="utf-8"?>
<x:table xmlns:x="http://schemas.openxmlformats.org/spreadsheetml/2006/main" id="12" name="Register12" displayName="Register12" ref="A4:F68" headerRowCount="1" totalsRowCount="0" totalsRowShown="0">
  <x:autoFilter ref="A4:F68"/>
  <x:tableColumns count="6">
    <x:tableColumn id="1" name="Course"/>
    <x:tableColumn id="2" name="Portable reference"/>
    <x:tableColumn id="3" name="Code"/>
    <x:tableColumn id="4" name="Planning description"/>
    <x:tableColumn id="5" name="Authority"/>
    <x:tableColumn id="6" name="School/session check"/>
  </x:tableColumns>
  <x:tableStyleInfo name="TableStyleMedium2" showFirstColumn="0" showLastColumn="0" showRowStripes="1" showColumnStripes="0"/>
</x:table>
</file>

<file path=xl/tables/table13.xml><?xml version="1.0" encoding="utf-8"?>
<x:table xmlns:x="http://schemas.openxmlformats.org/spreadsheetml/2006/main" id="13" name="Register13" displayName="Register13" ref="A4:C29" headerRowCount="1" totalsRowCount="0" totalsRowShown="0">
  <x:autoFilter ref="A4:C29"/>
  <x:tableColumns count="3">
    <x:tableColumn id="1" name="Source"/>
    <x:tableColumn id="2" name="Location"/>
    <x:tableColumn id="3" name="Use and limi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fca534815fe4dde" /></Relationships>
</file>

<file path=xl/worksheets/_rels/sheet2.xml.rels>&#65279;<?xml version="1.0" encoding="utf-8"?><Relationships xmlns="http://schemas.openxmlformats.org/package/2006/relationships"><Relationship Type="http://schemas.openxmlformats.org/officeDocument/2006/relationships/table" Target="/xl/tables/table2.xml" Id="R0259ce86a525446d" /></Relationships>
</file>

<file path=xl/worksheets/_rels/sheet3.xml.rels>&#65279;<?xml version="1.0" encoding="utf-8"?><Relationships xmlns="http://schemas.openxmlformats.org/package/2006/relationships"><Relationship Type="http://schemas.openxmlformats.org/officeDocument/2006/relationships/table" Target="/xl/tables/table3.xml" Id="R38e2236510864c8d" /></Relationships>
</file>

<file path=xl/worksheets/_rels/sheet4.xml.rels>&#65279;<?xml version="1.0" encoding="utf-8"?><Relationships xmlns="http://schemas.openxmlformats.org/package/2006/relationships"><Relationship Type="http://schemas.openxmlformats.org/officeDocument/2006/relationships/table" Target="/xl/tables/table4.xml" Id="Rb8e069a628fd4e01" /></Relationships>
</file>

<file path=xl/worksheets/_rels/sheet5.xml.rels>&#65279;<?xml version="1.0" encoding="utf-8"?><Relationships xmlns="http://schemas.openxmlformats.org/package/2006/relationships"><Relationship Type="http://schemas.openxmlformats.org/officeDocument/2006/relationships/table" Target="/xl/tables/table5.xml" Id="R7d91824bcac34928" /></Relationships>
</file>

<file path=xl/worksheets/_rels/sheet6.xml.rels>&#65279;<?xml version="1.0" encoding="utf-8"?><Relationships xmlns="http://schemas.openxmlformats.org/package/2006/relationships"><Relationship Type="http://schemas.openxmlformats.org/officeDocument/2006/relationships/table" Target="/xl/tables/table6.xml" Id="R60d16cd48f9a4adb" /></Relationships>
</file>

<file path=xl/worksheets/_rels/sheet7.xml.rels>&#65279;<?xml version="1.0" encoding="utf-8"?><Relationships xmlns="http://schemas.openxmlformats.org/package/2006/relationships"><Relationship Type="http://schemas.openxmlformats.org/officeDocument/2006/relationships/table" Target="/xl/tables/table7.xml" Id="R540f0337ce174c44" /></Relationships>
</file>

<file path=xl/worksheets/_rels/sheet8.xml.rels>&#65279;<?xml version="1.0" encoding="utf-8"?><Relationships xmlns="http://schemas.openxmlformats.org/package/2006/relationships"><Relationship Type="http://schemas.openxmlformats.org/officeDocument/2006/relationships/table" Target="/xl/tables/table8.xml" Id="R9208d42a2d6f4b0c" /></Relationships>
</file>

<file path=xl/worksheets/_rels/sheet9.xml.rels>&#65279;<?xml version="1.0" encoding="utf-8"?><Relationships xmlns="http://schemas.openxmlformats.org/package/2006/relationships"><Relationship Type="http://schemas.openxmlformats.org/officeDocument/2006/relationships/table" Target="/xl/tables/table9.xml" Id="R782791b5b27b414e" /></Relationships>
</file>

<file path=xl/worksheets/_rels/sheet10.xml.rels>&#65279;<?xml version="1.0" encoding="utf-8"?><Relationships xmlns="http://schemas.openxmlformats.org/package/2006/relationships"><Relationship Type="http://schemas.openxmlformats.org/officeDocument/2006/relationships/table" Target="/xl/tables/table10.xml" Id="Redf65d2fe10c472c" /></Relationships>
</file>

<file path=xl/worksheets/_rels/sheet11.xml.rels>&#65279;<?xml version="1.0" encoding="utf-8"?><Relationships xmlns="http://schemas.openxmlformats.org/package/2006/relationships"><Relationship Type="http://schemas.openxmlformats.org/officeDocument/2006/relationships/table" Target="/xl/tables/table11.xml" Id="Rdd7cc4b9468a456f" /></Relationships>
</file>

<file path=xl/worksheets/_rels/sheet12.xml.rels>&#65279;<?xml version="1.0" encoding="utf-8"?><Relationships xmlns="http://schemas.openxmlformats.org/package/2006/relationships"><Relationship Type="http://schemas.openxmlformats.org/officeDocument/2006/relationships/table" Target="/xl/tables/table12.xml" Id="Rf9f34ad6b6b8476c" /></Relationships>
</file>

<file path=xl/worksheets/_rels/sheet13.xml.rels>&#65279;<?xml version="1.0" encoding="utf-8"?><Relationships xmlns="http://schemas.openxmlformats.org/package/2006/relationships"><Relationship Type="http://schemas.openxmlformats.org/officeDocument/2006/relationships/table" Target="/xl/tables/table13.xml" Id="R4e619049e4624e9b" /></Relationships>
</file>

<file path=xl/worksheets/sheet1.xml><?xml version="1.0" encoding="utf-8"?>
<x:worksheet xmlns:x="http://schemas.openxmlformats.org/spreadsheetml/2006/main">
  <x:sheetPr>
    <x:tabColor rgb="FF1B6B70"/>
  </x:sheetPr>
  <x:sheetViews>
    <x:sheetView showGridLines="0" workbookViewId="0"/>
  </x:sheetViews>
  <x:sheetFormatPr defaultRowHeight="15"/>
  <x:cols>
    <x:col min="1" max="1" width="27" hidden="0" customWidth="1"/>
    <x:col min="2" max="2" width="105" hidden="0" customWidth="1"/>
  </x:cols>
  <x:sheetData>
    <x:row r="1" ht="38" customHeight="1">
      <x:c r="A1" s="3" t="str">
        <x:v>Evidence Map and Skills</x:v>
      </x:c>
      <x:c r="B1" s="3"/>
    </x:row>
    <x:row r="2" ht="44" customHeight="1">
      <x:c r="A2" s="5" t="str">
        <x:v>MM12, Communications Technology 11 and IB Digital Society · September 2026 · Teacher working workbook</x:v>
      </x:c>
      <x:c r="B2" s="5"/>
    </x:row>
    <x:row r="3">
      <x:c r="A3" s="1"/>
      <x:c r="B3" s="1"/>
    </x:row>
    <x:row r="4" ht="34" customHeight="1">
      <x:c r="A4" s="8" t="str">
        <x:v>Topic</x:v>
      </x:c>
      <x:c r="B4" s="8" t="str">
        <x:v>How to use it</x:v>
      </x:c>
    </x:row>
    <x:row r="5" ht="62" customHeight="1">
      <x:c r="A5" s="10" t="str">
        <x:v>Start</x:v>
      </x:c>
      <x:c r="B5" s="10" t="str">
        <x:v>Enter the class roster once. Use Student Log for learner claims. Use Evidence for teacher observations. Read the diagnostic guide before assigning a band.</x:v>
      </x:c>
    </x:row>
    <x:row r="6" ht="62" customHeight="1">
      <x:c r="A6" s="10" t="str">
        <x:v>Three separate quantities</x:v>
      </x:c>
      <x:c r="B6" s="10" t="str">
        <x:v>Task score: 4–16 from four observed criteria. Readiness: a teacher-reviewed 1–4 local band. Seat number: a turn/position identifier. None converts automatically to a percentage or IB grade.</x:v>
      </x:c>
    </x:row>
    <x:row r="7" ht="62" customHeight="1">
      <x:c r="A7" s="10" t="str">
        <x:v>Unassessed</x:v>
      </x:c>
      <x:c r="B7" s="10" t="str">
        <x:v>Leave missing ratings blank. Do not use zero for absence, access barriers or missing evidence. Incomplete diagnostic evidence produces no suggested band.</x:v>
      </x:c>
    </x:row>
    <x:row r="8" ht="62" customHeight="1">
      <x:c r="A8" s="10" t="str">
        <x:v>Score interpretation</x:v>
      </x:c>
      <x:c r="B8" s="10" t="str">
        <x:v>The suggested readiness band is the lowest of four core criteria. It is a conservative support-planning rule designed for this pilot, not a validated Kagan instrument.</x:v>
      </x:c>
    </x:row>
    <x:row r="9" ht="62" customHeight="1">
      <x:c r="A9" s="10" t="str">
        <x:v>Assistance</x:v>
      </x:c>
      <x:c r="B9" s="10" t="str">
        <x:v>Record help during the scored individual attempt. Common prior teaching is expected. Instructional hints or modelling limit this attempt to band 1 or 2. Access supports alone do not lower a band.</x:v>
      </x:c>
    </x:row>
    <x:row r="10" ht="62" customHeight="1">
      <x:c r="A10" s="10" t="str">
        <x:v>Reassessment</x:v>
      </x:c>
      <x:c r="B10" s="10" t="str">
        <x:v>Use an equivalent task after targeted practice, ideally 2–3 weeks later. Keep every attempt. Profiles use the latest eligible date, then the last row on that date. Review after 42 days or the recorded review date.</x:v>
      </x:c>
    </x:row>
    <x:row r="11" ht="62" customHeight="1">
      <x:c r="A11" s="10" t="str">
        <x:v>Student self-rating</x:v>
      </x:c>
      <x:c r="B11" s="10" t="str">
        <x:v>Self-ratings are claims for reflection. A self-rating does not populate teacher achievement or grouping. Keep learners’ logs separate from public class displays.</x:v>
      </x:c>
    </x:row>
    <x:row r="12" ht="62" customHeight="1">
      <x:c r="A12" s="10" t="str">
        <x:v>Grouping</x:v>
      </x:c>
      <x:c r="B12" s="10" t="str">
        <x:v>Use a current course-specific profile, teacher review, access needs and relationships. Aim for mixed teams and rotate roles. Readiness is not tool-safety clearance.</x:v>
      </x:c>
    </x:row>
    <x:row r="13" ht="62" customHeight="1">
      <x:c r="A13" s="10" t="str">
        <x:v>Excel inputs</x:v>
      </x:c>
      <x:c r="B13" s="10" t="str">
        <x:v>Blue text identifies entry cells. Diagnostic totals and profile summaries are formulas. The prepared ranges support 90 roster rows, 300 evidence rows and 150 diagnostic attempts. Extend formulas/validation if growing beyond them.</x:v>
      </x:c>
    </x:row>
    <x:row r="14" ht="62" customHeight="1">
      <x:c r="A14" s="10" t="str">
        <x:v>App connection</x:v>
      </x:c>
      <x:c r="B14" s="10" t="str">
        <x:v>This workbook and the supplied originals are downloadable from Resource Library. Workbook edits do not automatically update browser data. The app exports CSV snapshots and JSON backups.</x:v>
      </x:c>
    </x:row>
    <x:row r="15" ht="62" customHeight="1">
      <x:c r="A15" s="10" t="str">
        <x:v>Course plan</x:v>
      </x:c>
      <x:c r="B15" s="10" t="str">
        <x:v>332 dated lessons are preserved. Ten matching studio lessons and four assessment records use the Citrus revision. Date-neutral and sneaker alternatives remain in the app. Dates require school-calendar confirmation.</x:v>
      </x:c>
    </x:row>
    <x:row r="16" ht="62" customHeight="1">
      <x:c r="A16" s="10" t="str">
        <x:v>Curriculum reconciliation</x:v>
      </x:c>
      <x:c r="B16" s="10" t="str">
        <x:v>The published Multimedia framework has five Sound outcomes. The app now uses five active Sound outcomes and stable code-based IDs. Historical Sound records retain their original keys in Student OS for individual review.</x:v>
      </x:c>
    </x:row>
    <x:row r="17" ht="62" customHeight="1">
      <x:c r="A17" s="10" t="str">
        <x:v>IB Digital Society</x:v>
      </x:c>
      <x:c r="B17" s="10" t="str">
        <x:v>The 1–4 diagnostic is a local reasoning profile. Official IA criteria and exam markschemes are separate. SL component estimates use actual marks/maxima and the applicable guide; do not calculate grades from skill scores.</x:v>
      </x:c>
    </x:row>
    <x:row r="18" ht="62" customHeight="1">
      <x:c r="A18" s="10" t="str">
        <x:v>Source files</x:v>
      </x:c>
      <x:c r="B18" s="10" t="str">
        <x:v>Original workbooks are preserved unchanged in the same output folder. The source manifest identifies all 95 local entries and 40 exact duplicates. Books stay in their original locations.</x:v>
      </x:c>
    </x:row>
    <x:row r="19" ht="62" customHeight="1">
      <x:c r="A19" s="10" t="str">
        <x:v>Privacy</x:v>
      </x:c>
      <x:c r="B19" s="10" t="str">
        <x:v>This is a teacher workbook. Use an individual Student Log copy for each learner. Do not share the class roster, private supports or diagnostic bands as a public tracker.</x:v>
      </x:c>
    </x:row>
    <x:row r="20" ht="62" customHeight="1">
      <x:c r="A20" s="10" t="str">
        <x:v>Practical pilot</x:v>
      </x:c>
      <x:c r="B20" s="10" t="str">
        <x:v>Class 1: establish prerequisites and model. Class 2: collect individual attempts and sample live actions. Class 3: mixed teams practise and rotate. Class 4: targeted repair. Class 5: brief check, then delayed retest 2–3 weeks later.</x:v>
      </x:c>
    </x:row>
  </x:sheetData>
  <x:mergeCells>
    <x:mergeCell ref="A1:B1"/>
    <x:mergeCell ref="A2:B2"/>
  </x:mergeCells>
  <x:pageMargins left="0.7" right="0.7" top="0.75" bottom="0.75" header="0.3" footer="0.3"/>
  <x:tableParts count="1">
    <x:tablePart xmlns:r="http://schemas.openxmlformats.org/officeDocument/2006/relationships" r:id="R8fca534815fe4dde"/>
  </x:tableParts>
</x:worksheet>
</file>

<file path=xl/worksheets/sheet2.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5" hidden="0" customWidth="1"/>
    <x:col min="2" max="2" width="22" hidden="0" customWidth="1"/>
    <x:col min="3" max="3" width="31" hidden="0" customWidth="1"/>
    <x:col min="4" max="4" width="15" hidden="0" customWidth="1"/>
    <x:col min="5" max="5" width="15" hidden="0" customWidth="1"/>
  </x:cols>
  <x:sheetData>
    <x:row r="1" ht="38" customHeight="1">
      <x:c r="A1" s="3" t="str">
        <x:v>Class roster</x:v>
      </x:c>
      <x:c r="B1" s="3"/>
      <x:c r="C1" s="3"/>
      <x:c r="D1" s="3"/>
      <x:c r="E1" s="3"/>
    </x:row>
    <x:row r="2" ht="44" customHeight="1">
      <x:c r="A2" s="5" t="str">
        <x:v>Use a unique student ID within each course. Enter only the information needed for teaching. Do not reuse IDs within a course.</x:v>
      </x:c>
      <x:c r="B2" s="5"/>
      <x:c r="C2" s="5"/>
      <x:c r="D2" s="5"/>
      <x:c r="E2" s="5"/>
    </x:row>
    <x:row r="3">
      <x:c r="A3" s="1"/>
      <x:c r="B3" s="1"/>
      <x:c r="C3" s="1"/>
      <x:c r="D3" s="1"/>
      <x:c r="E3" s="1"/>
    </x:row>
    <x:row r="4" ht="34" customHeight="1">
      <x:c r="A4" s="8" t="str">
        <x:v>Course</x:v>
      </x:c>
      <x:c r="B4" s="8" t="str">
        <x:v>Student ID</x:v>
      </x:c>
      <x:c r="C4" s="8" t="str">
        <x:v>Display name</x:v>
      </x:c>
      <x:c r="D4" s="8" t="str">
        <x:v>Section</x:v>
      </x:c>
      <x:c r="E4" s="8" t="str">
        <x:v>Active</x:v>
      </x:c>
    </x:row>
    <x:row r="5" ht="25" customHeight="1">
      <x:c r="A5" s="11"/>
      <x:c r="B5" s="11"/>
      <x:c r="C5" s="11"/>
      <x:c r="D5" s="11"/>
      <x:c r="E5" s="11"/>
    </x:row>
    <x:row r="6" ht="25" customHeight="1">
      <x:c r="A6" s="11"/>
      <x:c r="B6" s="11"/>
      <x:c r="C6" s="11"/>
      <x:c r="D6" s="11"/>
      <x:c r="E6" s="11"/>
    </x:row>
    <x:row r="7" ht="25" customHeight="1">
      <x:c r="A7" s="11"/>
      <x:c r="B7" s="11"/>
      <x:c r="C7" s="11"/>
      <x:c r="D7" s="11"/>
      <x:c r="E7" s="11"/>
    </x:row>
    <x:row r="8" ht="25" customHeight="1">
      <x:c r="A8" s="11"/>
      <x:c r="B8" s="11"/>
      <x:c r="C8" s="11"/>
      <x:c r="D8" s="11"/>
      <x:c r="E8" s="11"/>
    </x:row>
    <x:row r="9" ht="25" customHeight="1">
      <x:c r="A9" s="11"/>
      <x:c r="B9" s="11"/>
      <x:c r="C9" s="11"/>
      <x:c r="D9" s="11"/>
      <x:c r="E9" s="11"/>
    </x:row>
    <x:row r="10" ht="25" customHeight="1">
      <x:c r="A10" s="11"/>
      <x:c r="B10" s="11"/>
      <x:c r="C10" s="11"/>
      <x:c r="D10" s="11"/>
      <x:c r="E10" s="11"/>
    </x:row>
    <x:row r="11" ht="25" customHeight="1">
      <x:c r="A11" s="11"/>
      <x:c r="B11" s="11"/>
      <x:c r="C11" s="11"/>
      <x:c r="D11" s="11"/>
      <x:c r="E11" s="11"/>
    </x:row>
    <x:row r="12" ht="25" customHeight="1">
      <x:c r="A12" s="11"/>
      <x:c r="B12" s="11"/>
      <x:c r="C12" s="11"/>
      <x:c r="D12" s="11"/>
      <x:c r="E12" s="11"/>
    </x:row>
    <x:row r="13" ht="25" customHeight="1">
      <x:c r="A13" s="11"/>
      <x:c r="B13" s="11"/>
      <x:c r="C13" s="11"/>
      <x:c r="D13" s="11"/>
      <x:c r="E13" s="11"/>
    </x:row>
    <x:row r="14" ht="25" customHeight="1">
      <x:c r="A14" s="11"/>
      <x:c r="B14" s="11"/>
      <x:c r="C14" s="11"/>
      <x:c r="D14" s="11"/>
      <x:c r="E14" s="11"/>
    </x:row>
    <x:row r="15" ht="25" customHeight="1">
      <x:c r="A15" s="11"/>
      <x:c r="B15" s="11"/>
      <x:c r="C15" s="11"/>
      <x:c r="D15" s="11"/>
      <x:c r="E15" s="11"/>
    </x:row>
    <x:row r="16" ht="25" customHeight="1">
      <x:c r="A16" s="11"/>
      <x:c r="B16" s="11"/>
      <x:c r="C16" s="11"/>
      <x:c r="D16" s="11"/>
      <x:c r="E16" s="11"/>
    </x:row>
    <x:row r="17" ht="25" customHeight="1">
      <x:c r="A17" s="11"/>
      <x:c r="B17" s="11"/>
      <x:c r="C17" s="11"/>
      <x:c r="D17" s="11"/>
      <x:c r="E17" s="11"/>
    </x:row>
    <x:row r="18" ht="25" customHeight="1">
      <x:c r="A18" s="11"/>
      <x:c r="B18" s="11"/>
      <x:c r="C18" s="11"/>
      <x:c r="D18" s="11"/>
      <x:c r="E18" s="11"/>
    </x:row>
    <x:row r="19" ht="25" customHeight="1">
      <x:c r="A19" s="11"/>
      <x:c r="B19" s="11"/>
      <x:c r="C19" s="11"/>
      <x:c r="D19" s="11"/>
      <x:c r="E19" s="11"/>
    </x:row>
    <x:row r="20" ht="25" customHeight="1">
      <x:c r="A20" s="11"/>
      <x:c r="B20" s="11"/>
      <x:c r="C20" s="11"/>
      <x:c r="D20" s="11"/>
      <x:c r="E20" s="11"/>
    </x:row>
    <x:row r="21" ht="25" customHeight="1">
      <x:c r="A21" s="11"/>
      <x:c r="B21" s="11"/>
      <x:c r="C21" s="11"/>
      <x:c r="D21" s="11"/>
      <x:c r="E21" s="11"/>
    </x:row>
    <x:row r="22" ht="25" customHeight="1">
      <x:c r="A22" s="11"/>
      <x:c r="B22" s="11"/>
      <x:c r="C22" s="11"/>
      <x:c r="D22" s="11"/>
      <x:c r="E22" s="11"/>
    </x:row>
    <x:row r="23" ht="25" customHeight="1">
      <x:c r="A23" s="11"/>
      <x:c r="B23" s="11"/>
      <x:c r="C23" s="11"/>
      <x:c r="D23" s="11"/>
      <x:c r="E23" s="11"/>
    </x:row>
    <x:row r="24" ht="25" customHeight="1">
      <x:c r="A24" s="11"/>
      <x:c r="B24" s="11"/>
      <x:c r="C24" s="11"/>
      <x:c r="D24" s="11"/>
      <x:c r="E24" s="11"/>
    </x:row>
    <x:row r="25" ht="25" customHeight="1">
      <x:c r="A25" s="11"/>
      <x:c r="B25" s="11"/>
      <x:c r="C25" s="11"/>
      <x:c r="D25" s="11"/>
      <x:c r="E25" s="11"/>
    </x:row>
    <x:row r="26" ht="25" customHeight="1">
      <x:c r="A26" s="11"/>
      <x:c r="B26" s="11"/>
      <x:c r="C26" s="11"/>
      <x:c r="D26" s="11"/>
      <x:c r="E26" s="11"/>
    </x:row>
    <x:row r="27" ht="25" customHeight="1">
      <x:c r="A27" s="11"/>
      <x:c r="B27" s="11"/>
      <x:c r="C27" s="11"/>
      <x:c r="D27" s="11"/>
      <x:c r="E27" s="11"/>
    </x:row>
    <x:row r="28" ht="25" customHeight="1">
      <x:c r="A28" s="11"/>
      <x:c r="B28" s="11"/>
      <x:c r="C28" s="11"/>
      <x:c r="D28" s="11"/>
      <x:c r="E28" s="11"/>
    </x:row>
    <x:row r="29" ht="25" customHeight="1">
      <x:c r="A29" s="11"/>
      <x:c r="B29" s="11"/>
      <x:c r="C29" s="11"/>
      <x:c r="D29" s="11"/>
      <x:c r="E29" s="11"/>
    </x:row>
    <x:row r="30" ht="25" customHeight="1">
      <x:c r="A30" s="11"/>
      <x:c r="B30" s="11"/>
      <x:c r="C30" s="11"/>
      <x:c r="D30" s="11"/>
      <x:c r="E30" s="11"/>
    </x:row>
    <x:row r="31" ht="25" customHeight="1">
      <x:c r="A31" s="11"/>
      <x:c r="B31" s="11"/>
      <x:c r="C31" s="11"/>
      <x:c r="D31" s="11"/>
      <x:c r="E31" s="11"/>
    </x:row>
    <x:row r="32" ht="25" customHeight="1">
      <x:c r="A32" s="11"/>
      <x:c r="B32" s="11"/>
      <x:c r="C32" s="11"/>
      <x:c r="D32" s="11"/>
      <x:c r="E32" s="11"/>
    </x:row>
    <x:row r="33" ht="25" customHeight="1">
      <x:c r="A33" s="11"/>
      <x:c r="B33" s="11"/>
      <x:c r="C33" s="11"/>
      <x:c r="D33" s="11"/>
      <x:c r="E33" s="11"/>
    </x:row>
    <x:row r="34" ht="25" customHeight="1">
      <x:c r="A34" s="11"/>
      <x:c r="B34" s="11"/>
      <x:c r="C34" s="11"/>
      <x:c r="D34" s="11"/>
      <x:c r="E34" s="11"/>
    </x:row>
    <x:row r="35" ht="25" customHeight="1">
      <x:c r="A35" s="11"/>
      <x:c r="B35" s="11"/>
      <x:c r="C35" s="11"/>
      <x:c r="D35" s="11"/>
      <x:c r="E35" s="11"/>
    </x:row>
    <x:row r="36" ht="25" customHeight="1">
      <x:c r="A36" s="11"/>
      <x:c r="B36" s="11"/>
      <x:c r="C36" s="11"/>
      <x:c r="D36" s="11"/>
      <x:c r="E36" s="11"/>
    </x:row>
    <x:row r="37" ht="25" customHeight="1">
      <x:c r="A37" s="11"/>
      <x:c r="B37" s="11"/>
      <x:c r="C37" s="11"/>
      <x:c r="D37" s="11"/>
      <x:c r="E37" s="11"/>
    </x:row>
    <x:row r="38" ht="25" customHeight="1">
      <x:c r="A38" s="11"/>
      <x:c r="B38" s="11"/>
      <x:c r="C38" s="11"/>
      <x:c r="D38" s="11"/>
      <x:c r="E38" s="11"/>
    </x:row>
    <x:row r="39" ht="25" customHeight="1">
      <x:c r="A39" s="11"/>
      <x:c r="B39" s="11"/>
      <x:c r="C39" s="11"/>
      <x:c r="D39" s="11"/>
      <x:c r="E39" s="11"/>
    </x:row>
    <x:row r="40" ht="25" customHeight="1">
      <x:c r="A40" s="11"/>
      <x:c r="B40" s="11"/>
      <x:c r="C40" s="11"/>
      <x:c r="D40" s="11"/>
      <x:c r="E40" s="11"/>
    </x:row>
    <x:row r="41" ht="25" customHeight="1">
      <x:c r="A41" s="11"/>
      <x:c r="B41" s="11"/>
      <x:c r="C41" s="11"/>
      <x:c r="D41" s="11"/>
      <x:c r="E41" s="11"/>
    </x:row>
    <x:row r="42" ht="25" customHeight="1">
      <x:c r="A42" s="11"/>
      <x:c r="B42" s="11"/>
      <x:c r="C42" s="11"/>
      <x:c r="D42" s="11"/>
      <x:c r="E42" s="11"/>
    </x:row>
    <x:row r="43" ht="25" customHeight="1">
      <x:c r="A43" s="11"/>
      <x:c r="B43" s="11"/>
      <x:c r="C43" s="11"/>
      <x:c r="D43" s="11"/>
      <x:c r="E43" s="11"/>
    </x:row>
    <x:row r="44" ht="25" customHeight="1">
      <x:c r="A44" s="11"/>
      <x:c r="B44" s="11"/>
      <x:c r="C44" s="11"/>
      <x:c r="D44" s="11"/>
      <x:c r="E44" s="11"/>
    </x:row>
    <x:row r="45" ht="25" customHeight="1">
      <x:c r="A45" s="11"/>
      <x:c r="B45" s="11"/>
      <x:c r="C45" s="11"/>
      <x:c r="D45" s="11"/>
      <x:c r="E45" s="11"/>
    </x:row>
    <x:row r="46" ht="25" customHeight="1">
      <x:c r="A46" s="11"/>
      <x:c r="B46" s="11"/>
      <x:c r="C46" s="11"/>
      <x:c r="D46" s="11"/>
      <x:c r="E46" s="11"/>
    </x:row>
    <x:row r="47" ht="25" customHeight="1">
      <x:c r="A47" s="11"/>
      <x:c r="B47" s="11"/>
      <x:c r="C47" s="11"/>
      <x:c r="D47" s="11"/>
      <x:c r="E47" s="11"/>
    </x:row>
    <x:row r="48" ht="25" customHeight="1">
      <x:c r="A48" s="11"/>
      <x:c r="B48" s="11"/>
      <x:c r="C48" s="11"/>
      <x:c r="D48" s="11"/>
      <x:c r="E48" s="11"/>
    </x:row>
    <x:row r="49" ht="25" customHeight="1">
      <x:c r="A49" s="11"/>
      <x:c r="B49" s="11"/>
      <x:c r="C49" s="11"/>
      <x:c r="D49" s="11"/>
      <x:c r="E49" s="11"/>
    </x:row>
    <x:row r="50" ht="25" customHeight="1">
      <x:c r="A50" s="11"/>
      <x:c r="B50" s="11"/>
      <x:c r="C50" s="11"/>
      <x:c r="D50" s="11"/>
      <x:c r="E50" s="11"/>
    </x:row>
    <x:row r="51" ht="25" customHeight="1">
      <x:c r="A51" s="11"/>
      <x:c r="B51" s="11"/>
      <x:c r="C51" s="11"/>
      <x:c r="D51" s="11"/>
      <x:c r="E51" s="11"/>
    </x:row>
    <x:row r="52" ht="25" customHeight="1">
      <x:c r="A52" s="11"/>
      <x:c r="B52" s="11"/>
      <x:c r="C52" s="11"/>
      <x:c r="D52" s="11"/>
      <x:c r="E52" s="11"/>
    </x:row>
    <x:row r="53" ht="25" customHeight="1">
      <x:c r="A53" s="11"/>
      <x:c r="B53" s="11"/>
      <x:c r="C53" s="11"/>
      <x:c r="D53" s="11"/>
      <x:c r="E53" s="11"/>
    </x:row>
    <x:row r="54" ht="25" customHeight="1">
      <x:c r="A54" s="11"/>
      <x:c r="B54" s="11"/>
      <x:c r="C54" s="11"/>
      <x:c r="D54" s="11"/>
      <x:c r="E54" s="11"/>
    </x:row>
    <x:row r="55" ht="25" customHeight="1">
      <x:c r="A55" s="11"/>
      <x:c r="B55" s="11"/>
      <x:c r="C55" s="11"/>
      <x:c r="D55" s="11"/>
      <x:c r="E55" s="11"/>
    </x:row>
    <x:row r="56" ht="25" customHeight="1">
      <x:c r="A56" s="11"/>
      <x:c r="B56" s="11"/>
      <x:c r="C56" s="11"/>
      <x:c r="D56" s="11"/>
      <x:c r="E56" s="11"/>
    </x:row>
    <x:row r="57" ht="25" customHeight="1">
      <x:c r="A57" s="11"/>
      <x:c r="B57" s="11"/>
      <x:c r="C57" s="11"/>
      <x:c r="D57" s="11"/>
      <x:c r="E57" s="11"/>
    </x:row>
    <x:row r="58" ht="25" customHeight="1">
      <x:c r="A58" s="11"/>
      <x:c r="B58" s="11"/>
      <x:c r="C58" s="11"/>
      <x:c r="D58" s="11"/>
      <x:c r="E58" s="11"/>
    </x:row>
    <x:row r="59" ht="25" customHeight="1">
      <x:c r="A59" s="11"/>
      <x:c r="B59" s="11"/>
      <x:c r="C59" s="11"/>
      <x:c r="D59" s="11"/>
      <x:c r="E59" s="11"/>
    </x:row>
    <x:row r="60" ht="25" customHeight="1">
      <x:c r="A60" s="11"/>
      <x:c r="B60" s="11"/>
      <x:c r="C60" s="11"/>
      <x:c r="D60" s="11"/>
      <x:c r="E60" s="11"/>
    </x:row>
    <x:row r="61" ht="25" customHeight="1">
      <x:c r="A61" s="11"/>
      <x:c r="B61" s="11"/>
      <x:c r="C61" s="11"/>
      <x:c r="D61" s="11"/>
      <x:c r="E61" s="11"/>
    </x:row>
    <x:row r="62" ht="25" customHeight="1">
      <x:c r="A62" s="11"/>
      <x:c r="B62" s="11"/>
      <x:c r="C62" s="11"/>
      <x:c r="D62" s="11"/>
      <x:c r="E62" s="11"/>
    </x:row>
    <x:row r="63" ht="25" customHeight="1">
      <x:c r="A63" s="11"/>
      <x:c r="B63" s="11"/>
      <x:c r="C63" s="11"/>
      <x:c r="D63" s="11"/>
      <x:c r="E63" s="11"/>
    </x:row>
    <x:row r="64" ht="25" customHeight="1">
      <x:c r="A64" s="11"/>
      <x:c r="B64" s="11"/>
      <x:c r="C64" s="11"/>
      <x:c r="D64" s="11"/>
      <x:c r="E64" s="11"/>
    </x:row>
    <x:row r="65" ht="25" customHeight="1">
      <x:c r="A65" s="11"/>
      <x:c r="B65" s="11"/>
      <x:c r="C65" s="11"/>
      <x:c r="D65" s="11"/>
      <x:c r="E65" s="11"/>
    </x:row>
    <x:row r="66" ht="25" customHeight="1">
      <x:c r="A66" s="11"/>
      <x:c r="B66" s="11"/>
      <x:c r="C66" s="11"/>
      <x:c r="D66" s="11"/>
      <x:c r="E66" s="11"/>
    </x:row>
    <x:row r="67" ht="25" customHeight="1">
      <x:c r="A67" s="11"/>
      <x:c r="B67" s="11"/>
      <x:c r="C67" s="11"/>
      <x:c r="D67" s="11"/>
      <x:c r="E67" s="11"/>
    </x:row>
    <x:row r="68" ht="25" customHeight="1">
      <x:c r="A68" s="11"/>
      <x:c r="B68" s="11"/>
      <x:c r="C68" s="11"/>
      <x:c r="D68" s="11"/>
      <x:c r="E68" s="11"/>
    </x:row>
    <x:row r="69" ht="25" customHeight="1">
      <x:c r="A69" s="11"/>
      <x:c r="B69" s="11"/>
      <x:c r="C69" s="11"/>
      <x:c r="D69" s="11"/>
      <x:c r="E69" s="11"/>
    </x:row>
    <x:row r="70" ht="25" customHeight="1">
      <x:c r="A70" s="11"/>
      <x:c r="B70" s="11"/>
      <x:c r="C70" s="11"/>
      <x:c r="D70" s="11"/>
      <x:c r="E70" s="11"/>
    </x:row>
    <x:row r="71" ht="25" customHeight="1">
      <x:c r="A71" s="11"/>
      <x:c r="B71" s="11"/>
      <x:c r="C71" s="11"/>
      <x:c r="D71" s="11"/>
      <x:c r="E71" s="11"/>
    </x:row>
    <x:row r="72" ht="25" customHeight="1">
      <x:c r="A72" s="11"/>
      <x:c r="B72" s="11"/>
      <x:c r="C72" s="11"/>
      <x:c r="D72" s="11"/>
      <x:c r="E72" s="11"/>
    </x:row>
    <x:row r="73" ht="25" customHeight="1">
      <x:c r="A73" s="11"/>
      <x:c r="B73" s="11"/>
      <x:c r="C73" s="11"/>
      <x:c r="D73" s="11"/>
      <x:c r="E73" s="11"/>
    </x:row>
    <x:row r="74" ht="25" customHeight="1">
      <x:c r="A74" s="11"/>
      <x:c r="B74" s="11"/>
      <x:c r="C74" s="11"/>
      <x:c r="D74" s="11"/>
      <x:c r="E74" s="11"/>
    </x:row>
    <x:row r="75" ht="25" customHeight="1">
      <x:c r="A75" s="11"/>
      <x:c r="B75" s="11"/>
      <x:c r="C75" s="11"/>
      <x:c r="D75" s="11"/>
      <x:c r="E75" s="11"/>
    </x:row>
    <x:row r="76" ht="25" customHeight="1">
      <x:c r="A76" s="11"/>
      <x:c r="B76" s="11"/>
      <x:c r="C76" s="11"/>
      <x:c r="D76" s="11"/>
      <x:c r="E76" s="11"/>
    </x:row>
    <x:row r="77" ht="25" customHeight="1">
      <x:c r="A77" s="11"/>
      <x:c r="B77" s="11"/>
      <x:c r="C77" s="11"/>
      <x:c r="D77" s="11"/>
      <x:c r="E77" s="11"/>
    </x:row>
    <x:row r="78" ht="25" customHeight="1">
      <x:c r="A78" s="11"/>
      <x:c r="B78" s="11"/>
      <x:c r="C78" s="11"/>
      <x:c r="D78" s="11"/>
      <x:c r="E78" s="11"/>
    </x:row>
    <x:row r="79" ht="25" customHeight="1">
      <x:c r="A79" s="11"/>
      <x:c r="B79" s="11"/>
      <x:c r="C79" s="11"/>
      <x:c r="D79" s="11"/>
      <x:c r="E79" s="11"/>
    </x:row>
    <x:row r="80" ht="25" customHeight="1">
      <x:c r="A80" s="11"/>
      <x:c r="B80" s="11"/>
      <x:c r="C80" s="11"/>
      <x:c r="D80" s="11"/>
      <x:c r="E80" s="11"/>
    </x:row>
    <x:row r="81" ht="25" customHeight="1">
      <x:c r="A81" s="11"/>
      <x:c r="B81" s="11"/>
      <x:c r="C81" s="11"/>
      <x:c r="D81" s="11"/>
      <x:c r="E81" s="11"/>
    </x:row>
    <x:row r="82" ht="25" customHeight="1">
      <x:c r="A82" s="11"/>
      <x:c r="B82" s="11"/>
      <x:c r="C82" s="11"/>
      <x:c r="D82" s="11"/>
      <x:c r="E82" s="11"/>
    </x:row>
    <x:row r="83" ht="25" customHeight="1">
      <x:c r="A83" s="11"/>
      <x:c r="B83" s="11"/>
      <x:c r="C83" s="11"/>
      <x:c r="D83" s="11"/>
      <x:c r="E83" s="11"/>
    </x:row>
    <x:row r="84" ht="25" customHeight="1">
      <x:c r="A84" s="11"/>
      <x:c r="B84" s="11"/>
      <x:c r="C84" s="11"/>
      <x:c r="D84" s="11"/>
      <x:c r="E84" s="11"/>
    </x:row>
    <x:row r="85" ht="25" customHeight="1">
      <x:c r="A85" s="11"/>
      <x:c r="B85" s="11"/>
      <x:c r="C85" s="11"/>
      <x:c r="D85" s="11"/>
      <x:c r="E85" s="11"/>
    </x:row>
    <x:row r="86" ht="25" customHeight="1">
      <x:c r="A86" s="11"/>
      <x:c r="B86" s="11"/>
      <x:c r="C86" s="11"/>
      <x:c r="D86" s="11"/>
      <x:c r="E86" s="11"/>
    </x:row>
    <x:row r="87" ht="25" customHeight="1">
      <x:c r="A87" s="11"/>
      <x:c r="B87" s="11"/>
      <x:c r="C87" s="11"/>
      <x:c r="D87" s="11"/>
      <x:c r="E87" s="11"/>
    </x:row>
    <x:row r="88" ht="25" customHeight="1">
      <x:c r="A88" s="11"/>
      <x:c r="B88" s="11"/>
      <x:c r="C88" s="11"/>
      <x:c r="D88" s="11"/>
      <x:c r="E88" s="11"/>
    </x:row>
    <x:row r="89" ht="25" customHeight="1">
      <x:c r="A89" s="11"/>
      <x:c r="B89" s="11"/>
      <x:c r="C89" s="11"/>
      <x:c r="D89" s="11"/>
      <x:c r="E89" s="11"/>
    </x:row>
    <x:row r="90" ht="25" customHeight="1">
      <x:c r="A90" s="11"/>
      <x:c r="B90" s="11"/>
      <x:c r="C90" s="11"/>
      <x:c r="D90" s="11"/>
      <x:c r="E90" s="11"/>
    </x:row>
    <x:row r="91" ht="25" customHeight="1">
      <x:c r="A91" s="11"/>
      <x:c r="B91" s="11"/>
      <x:c r="C91" s="11"/>
      <x:c r="D91" s="11"/>
      <x:c r="E91" s="11"/>
    </x:row>
    <x:row r="92" ht="25" customHeight="1">
      <x:c r="A92" s="11"/>
      <x:c r="B92" s="11"/>
      <x:c r="C92" s="11"/>
      <x:c r="D92" s="11"/>
      <x:c r="E92" s="11"/>
    </x:row>
    <x:row r="93" ht="25" customHeight="1">
      <x:c r="A93" s="11"/>
      <x:c r="B93" s="11"/>
      <x:c r="C93" s="11"/>
      <x:c r="D93" s="11"/>
      <x:c r="E93" s="11"/>
    </x:row>
    <x:row r="94" ht="25" customHeight="1">
      <x:c r="A94" s="11"/>
      <x:c r="B94" s="11"/>
      <x:c r="C94" s="11"/>
      <x:c r="D94" s="11"/>
      <x:c r="E94" s="11"/>
    </x:row>
  </x:sheetData>
  <x:mergeCells>
    <x:mergeCell ref="A1:E1"/>
    <x:mergeCell ref="A2:E2"/>
  </x:mergeCells>
  <x:dataValidations count="2">
    <x:dataValidation type="list" sqref="A5:A94">
      <x:formula1>"MM12,COM11,IBDS"</x:formula1>
    </x:dataValidation>
    <x:dataValidation type="list" sqref="E5:E94">
      <x:formula1>"Yes,No"</x:formula1>
    </x:dataValidation>
  </x:dataValidations>
  <x:pageMargins left="0.7" right="0.7" top="0.75" bottom="0.75" header="0.3" footer="0.3"/>
  <x:tableParts count="1">
    <x:tablePart xmlns:r="http://schemas.openxmlformats.org/officeDocument/2006/relationships" r:id="R0259ce86a525446d"/>
  </x:tableParts>
</x:worksheet>
</file>

<file path=xl/worksheets/sheet3.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31" hidden="0" customWidth="1"/>
    <x:col min="2" max="2" width="12" hidden="0" customWidth="1"/>
    <x:col min="3" max="3" width="32" hidden="0" customWidth="1"/>
    <x:col min="4" max="4" width="25" hidden="0" customWidth="1"/>
    <x:col min="5" max="5" width="20" hidden="0" customWidth="1"/>
    <x:col min="6" max="6" width="48" hidden="0" customWidth="1"/>
    <x:col min="7" max="7" width="43" hidden="0" customWidth="1"/>
    <x:col min="8" max="8" width="46" hidden="0" customWidth="1"/>
    <x:col min="9" max="9" width="46" hidden="0" customWidth="1"/>
    <x:col min="10" max="10" width="46" hidden="0" customWidth="1"/>
    <x:col min="11" max="11" width="46" hidden="0" customWidth="1"/>
  </x:cols>
  <x:sheetData>
    <x:row r="1" ht="38" customHeight="1">
      <x:c r="A1" s="3" t="str">
        <x:v>Course skill reference</x:v>
      </x:c>
      <x:c r="B1" s="3"/>
      <x:c r="C1" s="3"/>
      <x:c r="D1" s="3"/>
      <x:c r="E1" s="3"/>
      <x:c r="F1" s="3"/>
      <x:c r="G1" s="3"/>
      <x:c r="H1" s="3"/>
      <x:c r="I1" s="3"/>
      <x:c r="J1" s="3"/>
      <x:c r="K1" s="3"/>
    </x:row>
    <x:row r="2" ht="44" customHeight="1">
      <x:c r="A2" s="5" t="str">
        <x:v>Teacher-designed skills with proposed curriculum links. IB codes are syllabus references. Four shared habits remain separate from achievement.</x:v>
      </x:c>
      <x:c r="B2" s="5"/>
      <x:c r="C2" s="5"/>
      <x:c r="D2" s="5"/>
      <x:c r="E2" s="5"/>
      <x:c r="F2" s="5"/>
      <x:c r="G2" s="5"/>
      <x:c r="H2" s="5"/>
      <x:c r="I2" s="5"/>
      <x:c r="J2" s="5"/>
      <x:c r="K2" s="5"/>
    </x:row>
    <x:row r="3">
      <x:c r="A3" s="1"/>
      <x:c r="B3" s="1"/>
      <x:c r="C3" s="1"/>
      <x:c r="D3" s="1"/>
      <x:c r="E3" s="1"/>
      <x:c r="F3" s="1"/>
      <x:c r="G3" s="1"/>
      <x:c r="H3" s="1"/>
      <x:c r="I3" s="1"/>
      <x:c r="J3" s="1"/>
      <x:c r="K3" s="1"/>
    </x:row>
    <x:row r="4" ht="34" customHeight="1">
      <x:c r="A4" s="8" t="str">
        <x:v>Skill ID</x:v>
      </x:c>
      <x:c r="B4" s="8" t="str">
        <x:v>Course</x:v>
      </x:c>
      <x:c r="C4" s="8" t="str">
        <x:v>Skill</x:v>
      </x:c>
      <x:c r="D4" s="8" t="str">
        <x:v>Domain</x:v>
      </x:c>
      <x:c r="E4" s="8" t="str">
        <x:v>Outcome codes</x:v>
      </x:c>
      <x:c r="F4" s="8" t="str">
        <x:v>What counts as evidence</x:v>
      </x:c>
      <x:c r="G4" s="8" t="str">
        <x:v>Next teaching move</x:v>
      </x:c>
      <x:c r="H4" s="8" t="str">
        <x:v>Beginning 1</x:v>
      </x:c>
      <x:c r="I4" s="8" t="str">
        <x:v>Developing 2</x:v>
      </x:c>
      <x:c r="J4" s="8" t="str">
        <x:v>Independent 3</x:v>
      </x:c>
      <x:c r="K4" s="8" t="str">
        <x:v>Transfer 4</x:v>
      </x:c>
    </x:row>
    <x:row r="5" ht="125" customHeight="1">
      <x:c r="A5" s="10" t="str">
        <x:v>mm12-skill-layers</x:v>
      </x:c>
      <x:c r="B5" s="10" t="str">
        <x:v>MM12</x:v>
      </x:c>
      <x:c r="C5" s="10" t="str">
        <x:v>Editable layers and masks</x:v>
      </x:c>
      <x:c r="D5" s="10" t="str">
        <x:v>Course skill</x:v>
      </x:c>
      <x:c r="E5" s="10" t="str">
        <x:v>1.1, 1.3</x:v>
      </x:c>
      <x:c r="F5" s="10" t="str">
        <x:v>Selects the intended layer or mask, hides and restores an area, and reopens a layered master.</x:v>
      </x:c>
      <x:c r="G5" s="10" t="str">
        <x:v>Practise one conceal/restore repair on the correct thumbnail.</x:v>
      </x:c>
      <x:c r="H5" s="10" t="str">
        <x:v>Required evidence is not yet demonstrated: Selects the intended layer or mask, hides and restores an area, and reopens a layered master.</x:v>
      </x:c>
      <x:c r="I5" s="10" t="str">
        <x:v>Parts of the task work; the learner uses specific prompts to complete or explain the decision.</x:v>
      </x:c>
      <x:c r="J5" s="10" t="str">
        <x:v>Independently demonstrates: Selects the intended layer or mask, hides and restores an area, and reopens a layered master.</x:v>
      </x:c>
      <x:c r="K5" s="10" t="str">
        <x:v>Repairs a changed edge or overlap and explains why the chosen control works.</x:v>
      </x:c>
    </x:row>
    <x:row r="6" ht="125" customHeight="1">
      <x:c r="A6" s="10" t="str">
        <x:v>mm12-skill-hierarchy</x:v>
      </x:c>
      <x:c r="B6" s="10" t="str">
        <x:v>MM12</x:v>
      </x:c>
      <x:c r="C6" s="10" t="str">
        <x:v>Visual hierarchy and typography</x:v>
      </x:c>
      <x:c r="D6" s="10" t="str">
        <x:v>Course skill</x:v>
      </x:c>
      <x:c r="E6" s="10" t="str">
        <x:v>1.4, 1.5</x:v>
      </x:c>
      <x:c r="F6" s="10" t="str">
        <x:v>Makes the message, supporting information and action readable in the intended order.</x:v>
      </x:c>
      <x:c r="G6" s="10" t="str">
        <x:v>Change one size, contrast or spacing variable and repeat the reader test.</x:v>
      </x:c>
      <x:c r="H6" s="10" t="str">
        <x:v>Required evidence is not yet demonstrated: Makes the message, supporting information and action readable in the intended order.</x:v>
      </x:c>
      <x:c r="I6" s="10" t="str">
        <x:v>Parts of the task work; the learner uses specific prompts to complete or explain the decision.</x:v>
      </x:c>
      <x:c r="J6" s="10" t="str">
        <x:v>Independently demonstrates: Makes the message, supporting information and action readable in the intended order.</x:v>
      </x:c>
      <x:c r="K6" s="10" t="str">
        <x:v>Recomposes for a different format while preserving and defending the reading order.</x:v>
      </x:c>
    </x:row>
    <x:row r="7" ht="125" customHeight="1">
      <x:c r="A7" s="10" t="str">
        <x:v>mm12-skill-integration</x:v>
      </x:c>
      <x:c r="B7" s="10" t="str">
        <x:v>MM12</x:v>
      </x:c>
      <x:c r="C7" s="10" t="str">
        <x:v>Image integration and lighting</x:v>
      </x:c>
      <x:c r="D7" s="10" t="str">
        <x:v>Course skill</x:v>
      </x:c>
      <x:c r="E7" s="10" t="str">
        <x:v>1.1, 1.4</x:v>
      </x:c>
      <x:c r="F7" s="10" t="str">
        <x:v>Uses consistent overlap, relative scale and light cues to place a subject in a scene.</x:v>
      </x:c>
      <x:c r="G7" s="10" t="str">
        <x:v>Identify one conflicting light or depth cue before editing.</x:v>
      </x:c>
      <x:c r="H7" s="10" t="str">
        <x:v>Required evidence is not yet demonstrated: Uses consistent overlap, relative scale and light cues to place a subject in a scene.</x:v>
      </x:c>
      <x:c r="I7" s="10" t="str">
        <x:v>Parts of the task work; the learner uses specific prompts to complete or explain the decision.</x:v>
      </x:c>
      <x:c r="J7" s="10" t="str">
        <x:v>Independently demonstrates: Uses consistent overlap, relative scale and light cues to place a subject in a scene.</x:v>
      </x:c>
      <x:c r="K7" s="10" t="str">
        <x:v>Adapts to a new source angle or light direction and explains the trade-off.</x:v>
      </x:c>
    </x:row>
    <x:row r="8" ht="125" customHeight="1">
      <x:c r="A8" s="10" t="str">
        <x:v>mm12-skill-capture</x:v>
      </x:c>
      <x:c r="B8" s="10" t="str">
        <x:v>MM12</x:v>
      </x:c>
      <x:c r="C8" s="10" t="str">
        <x:v>Original image capture</x:v>
      </x:c>
      <x:c r="D8" s="10" t="str">
        <x:v>Course skill</x:v>
      </x:c>
      <x:c r="E8" s="10" t="str">
        <x:v>1.1, 1.3</x:v>
      </x:c>
      <x:c r="F8" s="10" t="str">
        <x:v>Produces a focused, intentionally exposed source image and explains its intended use.</x:v>
      </x:c>
      <x:c r="G8" s="10" t="str">
        <x:v>Compare two exposures or light positions using a stable camera.</x:v>
      </x:c>
      <x:c r="H8" s="10" t="str">
        <x:v>Required evidence is not yet demonstrated: Produces a focused, intentionally exposed source image and explains its intended use.</x:v>
      </x:c>
      <x:c r="I8" s="10" t="str">
        <x:v>Parts of the task work; the learner uses specific prompts to complete or explain the decision.</x:v>
      </x:c>
      <x:c r="J8" s="10" t="str">
        <x:v>Independently demonstrates: Produces a focused, intentionally exposed source image and explains its intended use.</x:v>
      </x:c>
      <x:c r="K8" s="10" t="str">
        <x:v>Adjusts capture decisions for a changed production brief and defends the selected source.</x:v>
      </x:c>
    </x:row>
    <x:row r="9" ht="125" customHeight="1">
      <x:c r="A9" s="10" t="str">
        <x:v>mm12-skill-meaning</x:v>
      </x:c>
      <x:c r="B9" s="10" t="str">
        <x:v>MM12</x:v>
      </x:c>
      <x:c r="C9" s="10" t="str">
        <x:v>Context and representation</x:v>
      </x:c>
      <x:c r="D9" s="10" t="str">
        <x:v>Course skill</x:v>
      </x:c>
      <x:c r="E9" s="10" t="str">
        <x:v>1.2, 4.2</x:v>
      </x:c>
      <x:c r="F9" s="10" t="str">
        <x:v>Uses visible features and source context to explain how an image represents an idea.</x:v>
      </x:c>
      <x:c r="G9" s="10" t="str">
        <x:v>Separate what is visible from an inference about audience response.</x:v>
      </x:c>
      <x:c r="H9" s="10" t="str">
        <x:v>Required evidence is not yet demonstrated: Uses visible features and source context to explain how an image represents an idea.</x:v>
      </x:c>
      <x:c r="I9" s="10" t="str">
        <x:v>Parts of the task work; the learner uses specific prompts to complete or explain the decision.</x:v>
      </x:c>
      <x:c r="J9" s="10" t="str">
        <x:v>Independently demonstrates: Uses visible features and source context to explain how an image represents an idea.</x:v>
      </x:c>
      <x:c r="K9" s="10" t="str">
        <x:v>Compares two contextual readings and explains the limits of the evidence.</x:v>
      </x:c>
    </x:row>
    <x:row r="10" ht="125" customHeight="1">
      <x:c r="A10" s="10" t="str">
        <x:v>mm12-skill-motion</x:v>
      </x:c>
      <x:c r="B10" s="10" t="str">
        <x:v>MM12</x:v>
      </x:c>
      <x:c r="C10" s="10" t="str">
        <x:v>Motion and timing</x:v>
      </x:c>
      <x:c r="D10" s="10" t="str">
        <x:v>Course skill</x:v>
      </x:c>
      <x:c r="E10" s="10" t="str">
        <x:v>2.1, 2.4, 2.5</x:v>
      </x:c>
      <x:c r="F10" s="10" t="str">
        <x:v>Uses timed movement and transitions to communicate an intended sequence.</x:v>
      </x:c>
      <x:c r="G10" s="10" t="str">
        <x:v>Compare two timings and predict how the emphasis changes.</x:v>
      </x:c>
      <x:c r="H10" s="10" t="str">
        <x:v>Required evidence is not yet demonstrated: Uses timed movement and transitions to communicate an intended sequence.</x:v>
      </x:c>
      <x:c r="I10" s="10" t="str">
        <x:v>Parts of the task work; the learner uses specific prompts to complete or explain the decision.</x:v>
      </x:c>
      <x:c r="J10" s="10" t="str">
        <x:v>Independently demonstrates: Uses timed movement and transitions to communicate an intended sequence.</x:v>
      </x:c>
      <x:c r="K10" s="10" t="str">
        <x:v>Adapts timing to a changed duration while retaining the communication goal.</x:v>
      </x:c>
    </x:row>
    <x:row r="11" ht="125" customHeight="1">
      <x:c r="A11" s="10" t="str">
        <x:v>mm12-skill-motion-workflow</x:v>
      </x:c>
      <x:c r="B11" s="10" t="str">
        <x:v>MM12</x:v>
      </x:c>
      <x:c r="C11" s="10" t="str">
        <x:v>Motion production workflow</x:v>
      </x:c>
      <x:c r="D11" s="10" t="str">
        <x:v>Course skill</x:v>
      </x:c>
      <x:c r="E11" s="10" t="str">
        <x:v>2.3</x:v>
      </x:c>
      <x:c r="F11" s="10" t="str">
        <x:v>Organises a timeline and assets and checks a rendered output against the brief.</x:v>
      </x:c>
      <x:c r="G11" s="10" t="str">
        <x:v>Name sources, locate a missing asset and inspect the actual render.</x:v>
      </x:c>
      <x:c r="H11" s="10" t="str">
        <x:v>Required evidence is not yet demonstrated: Organises a timeline and assets and checks a rendered output against the brief.</x:v>
      </x:c>
      <x:c r="I11" s="10" t="str">
        <x:v>Parts of the task work; the learner uses specific prompts to complete or explain the decision.</x:v>
      </x:c>
      <x:c r="J11" s="10" t="str">
        <x:v>Independently demonstrates: Organises a timeline and assets and checks a rendered output against the brief.</x:v>
      </x:c>
      <x:c r="K11" s="10" t="str">
        <x:v>Diagnoses a changed frame size or duration requirement and delivers a working revision.</x:v>
      </x:c>
    </x:row>
    <x:row r="12" ht="125" customHeight="1">
      <x:c r="A12" s="10" t="str">
        <x:v>mm12-skill-audio</x:v>
      </x:c>
      <x:c r="B12" s="10" t="str">
        <x:v>MM12</x:v>
      </x:c>
      <x:c r="C12" s="10" t="str">
        <x:v>Sound capture and editing</x:v>
      </x:c>
      <x:c r="D12" s="10" t="str">
        <x:v>Course skill</x:v>
      </x:c>
      <x:c r="E12" s="10" t="str">
        <x:v>3.1, 3.3</x:v>
      </x:c>
      <x:c r="F12" s="10" t="str">
        <x:v>Creates an intelligible sound sequence with deliberate edits and usable levels.</x:v>
      </x:c>
      <x:c r="G12" s="10" t="str">
        <x:v>Record a short test, listen for the fault and change one cause.</x:v>
      </x:c>
      <x:c r="H12" s="10" t="str">
        <x:v>Required evidence is not yet demonstrated: Creates an intelligible sound sequence with deliberate edits and usable levels.</x:v>
      </x:c>
      <x:c r="I12" s="10" t="str">
        <x:v>Parts of the task work; the learner uses specific prompts to complete or explain the decision.</x:v>
      </x:c>
      <x:c r="J12" s="10" t="str">
        <x:v>Independently demonstrates: Creates an intelligible sound sequence with deliberate edits and usable levels.</x:v>
      </x:c>
      <x:c r="K12" s="10" t="str">
        <x:v>Repairs an unfamiliar noise or timing problem and explains the compromise.</x:v>
      </x:c>
    </x:row>
    <x:row r="13" ht="125" customHeight="1">
      <x:c r="A13" s="10" t="str">
        <x:v>mm12-skill-sound-meaning</x:v>
      </x:c>
      <x:c r="B13" s="10" t="str">
        <x:v>MM12</x:v>
      </x:c>
      <x:c r="C13" s="10" t="str">
        <x:v>Sound and image relationships</x:v>
      </x:c>
      <x:c r="D13" s="10" t="str">
        <x:v>Course skill</x:v>
      </x:c>
      <x:c r="E13" s="10" t="str">
        <x:v>3.2, 3.4, 3.5</x:v>
      </x:c>
      <x:c r="F13" s="10" t="str">
        <x:v>Explains how a sound choice changes the meaning of the same image sequence.</x:v>
      </x:c>
      <x:c r="G13" s="10" t="str">
        <x:v>Compare the same scene with two sound treatments.</x:v>
      </x:c>
      <x:c r="H13" s="10" t="str">
        <x:v>Required evidence is not yet demonstrated: Explains how a sound choice changes the meaning of the same image sequence.</x:v>
      </x:c>
      <x:c r="I13" s="10" t="str">
        <x:v>Parts of the task work; the learner uses specific prompts to complete or explain the decision.</x:v>
      </x:c>
      <x:c r="J13" s="10" t="str">
        <x:v>Independently demonstrates: Explains how a sound choice changes the meaning of the same image sequence.</x:v>
      </x:c>
      <x:c r="K13" s="10" t="str">
        <x:v>Creates and defends an alternate sound treatment for a new audience or mood.</x:v>
      </x:c>
    </x:row>
    <x:row r="14" ht="125" customHeight="1">
      <x:c r="A14" s="10" t="str">
        <x:v>mm12-skill-delivery</x:v>
      </x:c>
      <x:c r="B14" s="10" t="str">
        <x:v>MM12</x:v>
      </x:c>
      <x:c r="C14" s="10" t="str">
        <x:v>Production delivery and source log</x:v>
      </x:c>
      <x:c r="D14" s="10" t="str">
        <x:v>Course skill</x:v>
      </x:c>
      <x:c r="E14" s="10" t="str">
        <x:v>1.3, 2.3, 3.3, 4.4</x:v>
      </x:c>
      <x:c r="F14" s="10" t="str">
        <x:v>Delivers editable sources, a checked viewing copy and a usable asset/source log.</x:v>
      </x:c>
      <x:c r="G14" s="10" t="str">
        <x:v>Reopen the exported file and verify dimensions, links and source credits.</x:v>
      </x:c>
      <x:c r="H14" s="10" t="str">
        <x:v>Required evidence is not yet demonstrated: Delivers editable sources, a checked viewing copy and a usable asset/source log.</x:v>
      </x:c>
      <x:c r="I14" s="10" t="str">
        <x:v>Parts of the task work; the learner uses specific prompts to complete or explain the decision.</x:v>
      </x:c>
      <x:c r="J14" s="10" t="str">
        <x:v>Independently demonstrates: Delivers editable sources, a checked viewing copy and a usable asset/source log.</x:v>
      </x:c>
      <x:c r="K14" s="10" t="str">
        <x:v>Solves a changed delivery requirement without losing the editable master or provenance.</x:v>
      </x:c>
    </x:row>
    <x:row r="15" ht="125" customHeight="1">
      <x:c r="A15" s="10" t="str">
        <x:v>mm12-skill-collaboration</x:v>
      </x:c>
      <x:c r="B15" s="10" t="str">
        <x:v>MM12</x:v>
      </x:c>
      <x:c r="C15" s="10" t="str">
        <x:v>Individual contribution to a production</x:v>
      </x:c>
      <x:c r="D15" s="10" t="str">
        <x:v>Course skill</x:v>
      </x:c>
      <x:c r="E15" s="10" t="str">
        <x:v>4.3</x:v>
      </x:c>
      <x:c r="F15" s="10" t="str">
        <x:v>Identifies their own contribution and supplies a version or observed action that demonstrates it.</x:v>
      </x:c>
      <x:c r="G15" s="10" t="str">
        <x:v>Allocate a small production responsibility and record the handoff.</x:v>
      </x:c>
      <x:c r="H15" s="10" t="str">
        <x:v>Required evidence is not yet demonstrated: Identifies their own contribution and supplies a version or observed action that demonstrates it.</x:v>
      </x:c>
      <x:c r="I15" s="10" t="str">
        <x:v>Parts of the task work; the learner uses specific prompts to complete or explain the decision.</x:v>
      </x:c>
      <x:c r="J15" s="10" t="str">
        <x:v>Independently demonstrates: Identifies their own contribution and supplies a version or observed action that demonstrates it.</x:v>
      </x:c>
      <x:c r="K15" s="10" t="str">
        <x:v>Coordinates an unfamiliar dependency and shows how others can continue from the handoff.</x:v>
      </x:c>
    </x:row>
    <x:row r="16" ht="125" customHeight="1">
      <x:c r="A16" s="10" t="str">
        <x:v>mm12-skill-portfolio</x:v>
      </x:c>
      <x:c r="B16" s="10" t="str">
        <x:v>MM12</x:v>
      </x:c>
      <x:c r="C16" s="10" t="str">
        <x:v>Portfolio and next pathway</x:v>
      </x:c>
      <x:c r="D16" s="10" t="str">
        <x:v>Course skill</x:v>
      </x:c>
      <x:c r="E16" s="10" t="str">
        <x:v>4.4, 4.5</x:v>
      </x:c>
      <x:c r="F16" s="10" t="str">
        <x:v>Selects contrasting work, explains growth and connects one skill to an actual pathway.</x:v>
      </x:c>
      <x:c r="G16" s="10" t="str">
        <x:v>Choose a before/after pair and name the next action.</x:v>
      </x:c>
      <x:c r="H16" s="10" t="str">
        <x:v>Required evidence is not yet demonstrated: Selects contrasting work, explains growth and connects one skill to an actual pathway.</x:v>
      </x:c>
      <x:c r="I16" s="10" t="str">
        <x:v>Parts of the task work; the learner uses specific prompts to complete or explain the decision.</x:v>
      </x:c>
      <x:c r="J16" s="10" t="str">
        <x:v>Independently demonstrates: Selects contrasting work, explains growth and connects one skill to an actual pathway.</x:v>
      </x:c>
      <x:c r="K16" s="10" t="str">
        <x:v>Recurates for a different audience and supports a realistic next training or career decision.</x:v>
      </x:c>
    </x:row>
    <x:row r="17" ht="125" customHeight="1">
      <x:c r="A17" s="10" t="str">
        <x:v>com11-skill-brief</x:v>
      </x:c>
      <x:c r="B17" s="10" t="str">
        <x:v>COM11</x:v>
      </x:c>
      <x:c r="C17" s="10" t="str">
        <x:v>Audience and design brief</x:v>
      </x:c>
      <x:c r="D17" s="10" t="str">
        <x:v>Course skill</x:v>
      </x:c>
      <x:c r="E17" s="10" t="str">
        <x:v>1.4</x:v>
      </x:c>
      <x:c r="F17" s="10" t="str">
        <x:v>States the audience, intended action and a testable success criterion.</x:v>
      </x:c>
      <x:c r="G17" s="10" t="str">
        <x:v>Ask a peer to interpret the message before explaining it.</x:v>
      </x:c>
      <x:c r="H17" s="10" t="str">
        <x:v>Required evidence is not yet demonstrated: States the audience, intended action and a testable success criterion.</x:v>
      </x:c>
      <x:c r="I17" s="10" t="str">
        <x:v>Parts of the task work; the learner uses specific prompts to complete or explain the decision.</x:v>
      </x:c>
      <x:c r="J17" s="10" t="str">
        <x:v>Independently demonstrates: States the audience, intended action and a testable success criterion.</x:v>
      </x:c>
      <x:c r="K17" s="10" t="str">
        <x:v>Revises a design for a changed audience and explains why the earlier solution no longer fits.</x:v>
      </x:c>
    </x:row>
    <x:row r="18" ht="125" customHeight="1">
      <x:c r="A18" s="10" t="str">
        <x:v>com11-skill-mask</x:v>
      </x:c>
      <x:c r="B18" s="10" t="str">
        <x:v>COM11</x:v>
      </x:c>
      <x:c r="C18" s="10" t="str">
        <x:v>Editable image and text construction</x:v>
      </x:c>
      <x:c r="D18" s="10" t="str">
        <x:v>Course skill</x:v>
      </x:c>
      <x:c r="E18" s="10" t="str">
        <x:v>4.4</x:v>
      </x:c>
      <x:c r="F18" s="10" t="str">
        <x:v>Keeps image and text editable and repairs a relevant mask or layer.</x:v>
      </x:c>
      <x:c r="G18" s="10" t="str">
        <x:v>Practise selecting the correct layer and restoring one hidden area.</x:v>
      </x:c>
      <x:c r="H18" s="10" t="str">
        <x:v>Required evidence is not yet demonstrated: Keeps image and text editable and repairs a relevant mask or layer.</x:v>
      </x:c>
      <x:c r="I18" s="10" t="str">
        <x:v>Parts of the task work; the learner uses specific prompts to complete or explain the decision.</x:v>
      </x:c>
      <x:c r="J18" s="10" t="str">
        <x:v>Independently demonstrates: Keeps image and text editable and repairs a relevant mask or layer.</x:v>
      </x:c>
      <x:c r="K18" s="10" t="str">
        <x:v>Transfers the process from an advertisement to a label or sign with a new layout constraint.</x:v>
      </x:c>
    </x:row>
    <x:row r="19" ht="125" customHeight="1">
      <x:c r="A19" s="10" t="str">
        <x:v>com11-skill-type</x:v>
      </x:c>
      <x:c r="B19" s="10" t="str">
        <x:v>COM11</x:v>
      </x:c>
      <x:c r="C19" s="10" t="str">
        <x:v>Typography and hierarchy</x:v>
      </x:c>
      <x:c r="D19" s="10" t="str">
        <x:v>Course skill</x:v>
      </x:c>
      <x:c r="E19" s="10" t="str">
        <x:v>4.1, 4.3</x:v>
      </x:c>
      <x:c r="F19" s="10" t="str">
        <x:v>Uses legible type, contrast and spacing to give the design a clear reading order.</x:v>
      </x:c>
      <x:c r="G19" s="10" t="str">
        <x:v>Test the smallest text at the real viewing size.</x:v>
      </x:c>
      <x:c r="H19" s="10" t="str">
        <x:v>Required evidence is not yet demonstrated: Uses legible type, contrast and spacing to give the design a clear reading order.</x:v>
      </x:c>
      <x:c r="I19" s="10" t="str">
        <x:v>Parts of the task work; the learner uses specific prompts to complete or explain the decision.</x:v>
      </x:c>
      <x:c r="J19" s="10" t="str">
        <x:v>Independently demonstrates: Uses legible type, contrast and spacing to give the design a clear reading order.</x:v>
      </x:c>
      <x:c r="K19" s="10" t="str">
        <x:v>Adapts typography for a new viewing distance and justifies the changes.</x:v>
      </x:c>
    </x:row>
    <x:row r="20" ht="125" customHeight="1">
      <x:c r="A20" s="10" t="str">
        <x:v>com11-skill-colour</x:v>
      </x:c>
      <x:c r="B20" s="10" t="str">
        <x:v>COM11</x:v>
      </x:c>
      <x:c r="C20" s="10" t="str">
        <x:v>Colour choices</x:v>
      </x:c>
      <x:c r="D20" s="10" t="str">
        <x:v>Course skill</x:v>
      </x:c>
      <x:c r="E20" s="10" t="str">
        <x:v>4.2</x:v>
      </x:c>
      <x:c r="F20" s="10" t="str">
        <x:v>Selects a colour relationship and checks that foreground content remains readable.</x:v>
      </x:c>
      <x:c r="G20" s="10" t="str">
        <x:v>Compare the design in greyscale and adjust contrast.</x:v>
      </x:c>
      <x:c r="H20" s="10" t="str">
        <x:v>Required evidence is not yet demonstrated: Selects a colour relationship and checks that foreground content remains readable.</x:v>
      </x:c>
      <x:c r="I20" s="10" t="str">
        <x:v>Parts of the task work; the learner uses specific prompts to complete or explain the decision.</x:v>
      </x:c>
      <x:c r="J20" s="10" t="str">
        <x:v>Independently demonstrates: Selects a colour relationship and checks that foreground content remains readable.</x:v>
      </x:c>
      <x:c r="K20" s="10" t="str">
        <x:v>Changes a palette for a new brief while preserving readable information.</x:v>
      </x:c>
    </x:row>
    <x:row r="21" ht="125" customHeight="1">
      <x:c r="A21" s="10" t="str">
        <x:v>com11-skill-camera</x:v>
      </x:c>
      <x:c r="B21" s="10" t="str">
        <x:v>COM11</x:v>
      </x:c>
      <x:c r="C21" s="10" t="str">
        <x:v>Camera care and composition</x:v>
      </x:c>
      <x:c r="D21" s="10" t="str">
        <x:v>Course skill</x:v>
      </x:c>
      <x:c r="E21" s="10" t="str">
        <x:v>2.1, 2.2</x:v>
      </x:c>
      <x:c r="F21" s="10" t="str">
        <x:v>Handles the camera and tripod correctly and makes an intentional composition.</x:v>
      </x:c>
      <x:c r="G21" s="10" t="str">
        <x:v>Rehearse care and a stable framing procedure under supervision.</x:v>
      </x:c>
      <x:c r="H21" s="10" t="str">
        <x:v>Required evidence is not yet demonstrated: Handles the camera and tripod correctly and makes an intentional composition.</x:v>
      </x:c>
      <x:c r="I21" s="10" t="str">
        <x:v>Parts of the task work; the learner uses specific prompts to complete or explain the decision.</x:v>
      </x:c>
      <x:c r="J21" s="10" t="str">
        <x:v>Independently demonstrates: Handles the camera and tripod correctly and makes an intentional composition.</x:v>
      </x:c>
      <x:c r="K21" s="10" t="str">
        <x:v>Selects and defends a different capture setup for a changed subject.</x:v>
      </x:c>
    </x:row>
    <x:row r="22" ht="125" customHeight="1">
      <x:c r="A22" s="10" t="str">
        <x:v>com11-skill-light</x:v>
      </x:c>
      <x:c r="B22" s="10" t="str">
        <x:v>COM11</x:v>
      </x:c>
      <x:c r="C22" s="10" t="str">
        <x:v>Lighting comparison</x:v>
      </x:c>
      <x:c r="D22" s="10" t="str">
        <x:v>Course skill</x:v>
      </x:c>
      <x:c r="E22" s="10" t="str">
        <x:v>2.3</x:v>
      </x:c>
      <x:c r="F22" s="10" t="str">
        <x:v>Records two light setups and explains the visible effect on the subject.</x:v>
      </x:c>
      <x:c r="G22" s="10" t="str">
        <x:v>Change one light variable while keeping camera and subject fixed.</x:v>
      </x:c>
      <x:c r="H22" s="10" t="str">
        <x:v>Required evidence is not yet demonstrated: Records two light setups and explains the visible effect on the subject.</x:v>
      </x:c>
      <x:c r="I22" s="10" t="str">
        <x:v>Parts of the task work; the learner uses specific prompts to complete or explain the decision.</x:v>
      </x:c>
      <x:c r="J22" s="10" t="str">
        <x:v>Independently demonstrates: Records two light setups and explains the visible effect on the subject.</x:v>
      </x:c>
      <x:c r="K22" s="10" t="str">
        <x:v>Selects a setup for a new mood or surface and explains a limitation.</x:v>
      </x:c>
    </x:row>
    <x:row r="23" ht="125" customHeight="1">
      <x:c r="A23" s="10" t="str">
        <x:v>com11-skill-output</x:v>
      </x:c>
      <x:c r="B23" s="10" t="str">
        <x:v>COM11</x:v>
      </x:c>
      <x:c r="C23" s="10" t="str">
        <x:v>Image resolution and export</x:v>
      </x:c>
      <x:c r="D23" s="10" t="str">
        <x:v>Course skill</x:v>
      </x:c>
      <x:c r="E23" s="10" t="str">
        <x:v>2.4, 4.5</x:v>
      </x:c>
      <x:c r="F23" s="10" t="str">
        <x:v>Chooses dimensions and a file format for the actual destination and checks the export.</x:v>
      </x:c>
      <x:c r="G23" s="10" t="str">
        <x:v>Reopen the viewing copy and compare its properties with the brief.</x:v>
      </x:c>
      <x:c r="H23" s="10" t="str">
        <x:v>Required evidence is not yet demonstrated: Chooses dimensions and a file format for the actual destination and checks the export.</x:v>
      </x:c>
      <x:c r="I23" s="10" t="str">
        <x:v>Parts of the task work; the learner uses specific prompts to complete or explain the decision.</x:v>
      </x:c>
      <x:c r="J23" s="10" t="str">
        <x:v>Independently demonstrates: Chooses dimensions and a file format for the actual destination and checks the export.</x:v>
      </x:c>
      <x:c r="K23" s="10" t="str">
        <x:v>Adapts a design to another delivery context and explains quality/file-size trade-offs.</x:v>
      </x:c>
    </x:row>
    <x:row r="24" ht="125" customHeight="1">
      <x:c r="A24" s="10" t="str">
        <x:v>com11-skill-scale</x:v>
      </x:c>
      <x:c r="B24" s="10" t="str">
        <x:v>COM11</x:v>
      </x:c>
      <x:c r="C24" s="10" t="str">
        <x:v>Technical modelling and scale</x:v>
      </x:c>
      <x:c r="D24" s="10" t="str">
        <x:v>Course skill</x:v>
      </x:c>
      <x:c r="E24" s="10" t="str">
        <x:v>3.1, 3.2, 3.3</x:v>
      </x:c>
      <x:c r="F24" s="10" t="str">
        <x:v>Creates a dimensioned model or drawing whose units and views agree.</x:v>
      </x:c>
      <x:c r="G24" s="10" t="str">
        <x:v>Check one real dimension against the drawing before producing material.</x:v>
      </x:c>
      <x:c r="H24" s="10" t="str">
        <x:v>Required evidence is not yet demonstrated: Creates a dimensioned model or drawing whose units and views agree.</x:v>
      </x:c>
      <x:c r="I24" s="10" t="str">
        <x:v>Parts of the task work; the learner uses specific prompts to complete or explain the decision.</x:v>
      </x:c>
      <x:c r="J24" s="10" t="str">
        <x:v>Independently demonstrates: Creates a dimensioned model or drawing whose units and views agree.</x:v>
      </x:c>
      <x:c r="K24" s="10" t="str">
        <x:v>Adapts a component to a new size and checks fit without silently changing units.</x:v>
      </x:c>
    </x:row>
    <x:row r="25" ht="125" customHeight="1">
      <x:c r="A25" s="10" t="str">
        <x:v>com11-skill-safety</x:v>
      </x:c>
      <x:c r="B25" s="10" t="str">
        <x:v>COM11</x:v>
      </x:c>
      <x:c r="C25" s="10" t="str">
        <x:v>Tool-specific safety demonstration</x:v>
      </x:c>
      <x:c r="D25" s="10" t="str">
        <x:v>Course skill</x:v>
      </x:c>
      <x:c r="E25" s="10" t="str">
        <x:v>1.7</x:v>
      </x:c>
      <x:c r="F25" s="10" t="str">
        <x:v>Demonstrates the named tool procedure, required protection and stop condition under teacher observation.</x:v>
      </x:c>
      <x:c r="G25" s="10" t="str">
        <x:v>Reteach the exact missed safety action and observe another attempt.</x:v>
      </x:c>
      <x:c r="H25" s="10" t="str">
        <x:v>Required evidence is not yet demonstrated: Demonstrates the named tool procedure, required protection and stop condition under teacher observation.</x:v>
      </x:c>
      <x:c r="I25" s="10" t="str">
        <x:v>Parts of the task work; the learner uses specific prompts to complete or explain the decision.</x:v>
      </x:c>
      <x:c r="J25" s="10" t="str">
        <x:v>Independently demonstrates: Demonstrates the named tool procedure, required protection and stop condition under teacher observation.</x:v>
      </x:c>
      <x:c r="K25" s="10" t="str">
        <x:v>Identifies a changed unsafe condition and stops or seeks authorisation before continuing.</x:v>
      </x:c>
    </x:row>
    <x:row r="26" ht="125" customHeight="1">
      <x:c r="A26" s="10" t="str">
        <x:v>com11-skill-prototype</x:v>
      </x:c>
      <x:c r="B26" s="10" t="str">
        <x:v>COM11</x:v>
      </x:c>
      <x:c r="C26" s="10" t="str">
        <x:v>Prototype, fit and revision</x:v>
      </x:c>
      <x:c r="D26" s="10" t="str">
        <x:v>Course skill</x:v>
      </x:c>
      <x:c r="E26" s="10" t="str">
        <x:v>1.3, 1.4</x:v>
      </x:c>
      <x:c r="F26" s="10" t="str">
        <x:v>Measures a prototype against a success criterion and documents one justified revision.</x:v>
      </x:c>
      <x:c r="G26" s="10" t="str">
        <x:v>Test a small paper or material coupon before the full build.</x:v>
      </x:c>
      <x:c r="H26" s="10" t="str">
        <x:v>Required evidence is not yet demonstrated: Measures a prototype against a success criterion and documents one justified revision.</x:v>
      </x:c>
      <x:c r="I26" s="10" t="str">
        <x:v>Parts of the task work; the learner uses specific prompts to complete or explain the decision.</x:v>
      </x:c>
      <x:c r="J26" s="10" t="str">
        <x:v>Independently demonstrates: Measures a prototype against a success criterion and documents one justified revision.</x:v>
      </x:c>
      <x:c r="K26" s="10" t="str">
        <x:v>Explains a failed fit or function and changes the relevant dimension or process.</x:v>
      </x:c>
    </x:row>
    <x:row r="27" ht="125" customHeight="1">
      <x:c r="A27" s="10" t="str">
        <x:v>com11-skill-lifecycle</x:v>
      </x:c>
      <x:c r="B27" s="10" t="str">
        <x:v>COM11</x:v>
      </x:c>
      <x:c r="C27" s="10" t="str">
        <x:v>Materials and life cycle</x:v>
      </x:c>
      <x:c r="D27" s="10" t="str">
        <x:v>Course skill</x:v>
      </x:c>
      <x:c r="E27" s="10" t="str">
        <x:v>1.5, 1.6</x:v>
      </x:c>
      <x:c r="F27" s="10" t="str">
        <x:v>Compares sourcing, use and end-of-life consequences of a design material or device.</x:v>
      </x:c>
      <x:c r="G27" s="10" t="str">
        <x:v>Trace one material through production, use and disposal.</x:v>
      </x:c>
      <x:c r="H27" s="10" t="str">
        <x:v>Required evidence is not yet demonstrated: Compares sourcing, use and end-of-life consequences of a design material or device.</x:v>
      </x:c>
      <x:c r="I27" s="10" t="str">
        <x:v>Parts of the task work; the learner uses specific prompts to complete or explain the decision.</x:v>
      </x:c>
      <x:c r="J27" s="10" t="str">
        <x:v>Independently demonstrates: Compares sourcing, use and end-of-life consequences of a design material or device.</x:v>
      </x:c>
      <x:c r="K27" s="10" t="str">
        <x:v>Uses evidence to defend a different material choice under a changed constraint.</x:v>
      </x:c>
    </x:row>
    <x:row r="28" ht="125" customHeight="1">
      <x:c r="A28" s="10" t="str">
        <x:v>com11-skill-portfolio</x:v>
      </x:c>
      <x:c r="B28" s="10" t="str">
        <x:v>COM11</x:v>
      </x:c>
      <x:c r="C28" s="10" t="str">
        <x:v>Documenting production and pathways</x:v>
      </x:c>
      <x:c r="D28" s="10" t="str">
        <x:v>Course skill</x:v>
      </x:c>
      <x:c r="E28" s="10" t="str">
        <x:v>1.2, 1.3</x:v>
      </x:c>
      <x:c r="F28" s="10" t="str">
        <x:v>Keeps process evidence and explains a personal skill goal connected to a pathway.</x:v>
      </x:c>
      <x:c r="G28" s="10" t="str">
        <x:v>Select a process photo and annotate the decision it proves.</x:v>
      </x:c>
      <x:c r="H28" s="10" t="str">
        <x:v>Required evidence is not yet demonstrated: Keeps process evidence and explains a personal skill goal connected to a pathway.</x:v>
      </x:c>
      <x:c r="I28" s="10" t="str">
        <x:v>Parts of the task work; the learner uses specific prompts to complete or explain the decision.</x:v>
      </x:c>
      <x:c r="J28" s="10" t="str">
        <x:v>Independently demonstrates: Keeps process evidence and explains a personal skill goal connected to a pathway.</x:v>
      </x:c>
      <x:c r="K28" s="10" t="str">
        <x:v>Curates evidence for a new audience and identifies a realistic next training step.</x:v>
      </x:c>
    </x:row>
    <x:row r="29" ht="125" customHeight="1">
      <x:c r="A29" s="10" t="str">
        <x:v>ibds-skill-mechanism</x:v>
      </x:c>
      <x:c r="B29" s="10" t="str">
        <x:v>IBDS</x:v>
      </x:c>
      <x:c r="C29" s="10" t="str">
        <x:v>Explain a digital mechanism</x:v>
      </x:c>
      <x:c r="D29" s="10" t="str">
        <x:v>Course skill</x:v>
      </x:c>
      <x:c r="E29" s="10" t="str">
        <x:v>3.1, 3.2, 2.6</x:v>
      </x:c>
      <x:c r="F29" s="10" t="str">
        <x:v>Traces input, processing, output and a meaningful feedback or decision point.</x:v>
      </x:c>
      <x:c r="G29" s="10" t="str">
        <x:v>Draw the steps and identify where a human rule enters the system.</x:v>
      </x:c>
      <x:c r="H29" s="10" t="str">
        <x:v>Required evidence is not yet demonstrated: Traces input, processing, output and a meaningful feedback or decision point.</x:v>
      </x:c>
      <x:c r="I29" s="10" t="str">
        <x:v>Parts of the task work; the learner uses specific prompts to complete or explain the decision.</x:v>
      </x:c>
      <x:c r="J29" s="10" t="str">
        <x:v>Independently demonstrates: Traces input, processing, output and a meaningful feedback or decision point.</x:v>
      </x:c>
      <x:c r="K29" s="10" t="str">
        <x:v>Transfers the mechanism explanation to an unfamiliar system and states a limitation.</x:v>
      </x:c>
    </x:row>
    <x:row r="30" ht="125" customHeight="1">
      <x:c r="A30" s="10" t="str">
        <x:v>ibds-skill-data</x:v>
      </x:c>
      <x:c r="B30" s="10" t="str">
        <x:v>IBDS</x:v>
      </x:c>
      <x:c r="C30" s="10" t="str">
        <x:v>Data quality and representation</x:v>
      </x:c>
      <x:c r="D30" s="10" t="str">
        <x:v>Course skill</x:v>
      </x:c>
      <x:c r="E30" s="10" t="str">
        <x:v>3.1, 2.3</x:v>
      </x:c>
      <x:c r="F30" s="10" t="str">
        <x:v>Distinguishes recorded data, a derived inference and an omitted perspective.</x:v>
      </x:c>
      <x:c r="G30" s="10" t="str">
        <x:v>Identify one way collection or labelling can change the result.</x:v>
      </x:c>
      <x:c r="H30" s="10" t="str">
        <x:v>Required evidence is not yet demonstrated: Distinguishes recorded data, a derived inference and an omitted perspective.</x:v>
      </x:c>
      <x:c r="I30" s="10" t="str">
        <x:v>Parts of the task work; the learner uses specific prompts to complete or explain the decision.</x:v>
      </x:c>
      <x:c r="J30" s="10" t="str">
        <x:v>Independently demonstrates: Distinguishes recorded data, a derived inference and an omitted perspective.</x:v>
      </x:c>
      <x:c r="K30" s="10" t="str">
        <x:v>Predicts how a new collection rule would change a stakeholder outcome.</x:v>
      </x:c>
    </x:row>
    <x:row r="31" ht="125" customHeight="1">
      <x:c r="A31" s="10" t="str">
        <x:v>ibds-skill-algorithm</x:v>
      </x:c>
      <x:c r="B31" s="10" t="str">
        <x:v>IBDS</x:v>
      </x:c>
      <x:c r="C31" s="10" t="str">
        <x:v>Rules, thresholds and trade-offs</x:v>
      </x:c>
      <x:c r="D31" s="10" t="str">
        <x:v>Course skill</x:v>
      </x:c>
      <x:c r="E31" s="10" t="str">
        <x:v>3.2, 2.4, 2.7</x:v>
      </x:c>
      <x:c r="F31" s="10" t="str">
        <x:v>Applies a stated decision rule and explains who experiences each type of error.</x:v>
      </x:c>
      <x:c r="G31" s="10" t="str">
        <x:v>Trace one case just below and one just above the threshold.</x:v>
      </x:c>
      <x:c r="H31" s="10" t="str">
        <x:v>Required evidence is not yet demonstrated: Applies a stated decision rule and explains who experiences each type of error.</x:v>
      </x:c>
      <x:c r="I31" s="10" t="str">
        <x:v>Parts of the task work; the learner uses specific prompts to complete or explain the decision.</x:v>
      </x:c>
      <x:c r="J31" s="10" t="str">
        <x:v>Independently demonstrates: Applies a stated decision rule and explains who experiences each type of error.</x:v>
      </x:c>
      <x:c r="K31" s="10" t="str">
        <x:v>Explains the costs of changing the rule without calling a score a probability.</x:v>
      </x:c>
    </x:row>
    <x:row r="32" ht="125" customHeight="1">
      <x:c r="A32" s="10" t="str">
        <x:v>ibds-skill-network</x:v>
      </x:c>
      <x:c r="B32" s="10" t="str">
        <x:v>IBDS</x:v>
      </x:c>
      <x:c r="C32" s="10" t="str">
        <x:v>Computers, networks and dependencies</x:v>
      </x:c>
      <x:c r="D32" s="10" t="str">
        <x:v>Course skill</x:v>
      </x:c>
      <x:c r="E32" s="10" t="str">
        <x:v>3.3, 3.4, 2.6</x:v>
      </x:c>
      <x:c r="F32" s="10" t="str">
        <x:v>Explains how a dependency or access control changes the delivery of a digital service.</x:v>
      </x:c>
      <x:c r="G32" s="10" t="str">
        <x:v>Map one service path and identify a failure point.</x:v>
      </x:c>
      <x:c r="H32" s="10" t="str">
        <x:v>Required evidence is not yet demonstrated: Explains how a dependency or access control changes the delivery of a digital service.</x:v>
      </x:c>
      <x:c r="I32" s="10" t="str">
        <x:v>Parts of the task work; the learner uses specific prompts to complete or explain the decision.</x:v>
      </x:c>
      <x:c r="J32" s="10" t="str">
        <x:v>Independently demonstrates: Explains how a dependency or access control changes the delivery of a digital service.</x:v>
      </x:c>
      <x:c r="K32" s="10" t="str">
        <x:v>Predicts effects of an unfamiliar outage or access change with a clear causal chain.</x:v>
      </x:c>
    </x:row>
    <x:row r="33" ht="125" customHeight="1">
      <x:c r="A33" s="10" t="str">
        <x:v>ibds-skill-sources</x:v>
      </x:c>
      <x:c r="B33" s="10" t="str">
        <x:v>IBDS</x:v>
      </x:c>
      <x:c r="C33" s="10" t="str">
        <x:v>Source credibility and provenance</x:v>
      </x:c>
      <x:c r="D33" s="10" t="str">
        <x:v>Course skill</x:v>
      </x:c>
      <x:c r="E33" s="10" t="str">
        <x:v>3.5, 4.5</x:v>
      </x:c>
      <x:c r="F33" s="10" t="str">
        <x:v>Identifies author, purpose, date, evidence and a limitation of a source.</x:v>
      </x:c>
      <x:c r="G33" s="10" t="str">
        <x:v>Separate a supported claim from a promotional or unsupported statement.</x:v>
      </x:c>
      <x:c r="H33" s="10" t="str">
        <x:v>Required evidence is not yet demonstrated: Identifies author, purpose, date, evidence and a limitation of a source.</x:v>
      </x:c>
      <x:c r="I33" s="10" t="str">
        <x:v>Parts of the task work; the learner uses specific prompts to complete or explain the decision.</x:v>
      </x:c>
      <x:c r="J33" s="10" t="str">
        <x:v>Independently demonstrates: Identifies author, purpose, date, evidence and a limitation of a source.</x:v>
      </x:c>
      <x:c r="K33" s="10" t="str">
        <x:v>Weighs conflicting sources and states what further evidence would change the conclusion.</x:v>
      </x:c>
    </x:row>
    <x:row r="34" ht="125" customHeight="1">
      <x:c r="A34" s="10" t="str">
        <x:v>ibds-skill-stakeholders</x:v>
      </x:c>
      <x:c r="B34" s="10" t="str">
        <x:v>IBDS</x:v>
      </x:c>
      <x:c r="C34" s="10" t="str">
        <x:v>Stakeholder consequences</x:v>
      </x:c>
      <x:c r="D34" s="10" t="str">
        <x:v>Course skill</x:v>
      </x:c>
      <x:c r="E34" s="10" t="str">
        <x:v>2.4, 2.7, 4.7</x:v>
      </x:c>
      <x:c r="F34" s="10" t="str">
        <x:v>Links a digital-system feature to a specific consequence for named stakeholders.</x:v>
      </x:c>
      <x:c r="G34" s="10" t="str">
        <x:v>Replace a list of benefits/risks with one because/therefore explanation.</x:v>
      </x:c>
      <x:c r="H34" s="10" t="str">
        <x:v>Required evidence is not yet demonstrated: Links a digital-system feature to a specific consequence for named stakeholders.</x:v>
      </x:c>
      <x:c r="I34" s="10" t="str">
        <x:v>Parts of the task work; the learner uses specific prompts to complete or explain the decision.</x:v>
      </x:c>
      <x:c r="J34" s="10" t="str">
        <x:v>Independently demonstrates: Links a digital-system feature to a specific consequence for named stakeholders.</x:v>
      </x:c>
      <x:c r="K34" s="10" t="str">
        <x:v>Explains an unequal effect and tests a plausible mitigation against another stakeholder.</x:v>
      </x:c>
    </x:row>
    <x:row r="35" ht="125" customHeight="1">
      <x:c r="A35" s="10" t="str">
        <x:v>ibds-skill-concepts</x:v>
      </x:c>
      <x:c r="B35" s="10" t="str">
        <x:v>IBDS</x:v>
      </x:c>
      <x:c r="C35" s="10" t="str">
        <x:v>Use concepts to explain</x:v>
      </x:c>
      <x:c r="D35" s="10" t="str">
        <x:v>Course skill</x:v>
      </x:c>
      <x:c r="E35" s="10" t="str">
        <x:v>2.1, 2.4, 2.6, 2.7</x:v>
      </x:c>
      <x:c r="F35" s="10" t="str">
        <x:v>Uses a relevant concept to explain a relationship within the case.</x:v>
      </x:c>
      <x:c r="G35" s="10" t="str">
        <x:v>Explain how power, systems or values changes the interpretation.</x:v>
      </x:c>
      <x:c r="H35" s="10" t="str">
        <x:v>Required evidence is not yet demonstrated: Uses a relevant concept to explain a relationship within the case.</x:v>
      </x:c>
      <x:c r="I35" s="10" t="str">
        <x:v>Parts of the task work; the learner uses specific prompts to complete or explain the decision.</x:v>
      </x:c>
      <x:c r="J35" s="10" t="str">
        <x:v>Independently demonstrates: Uses a relevant concept to explain a relationship within the case.</x:v>
      </x:c>
      <x:c r="K35" s="10" t="str">
        <x:v>Connects two concepts without merely listing their names and defends the connection.</x:v>
      </x:c>
    </x:row>
    <x:row r="36" ht="125" customHeight="1">
      <x:c r="A36" s="10" t="str">
        <x:v>ibds-skill-judgement</x:v>
      </x:c>
      <x:c r="B36" s="10" t="str">
        <x:v>IBDS</x:v>
      </x:c>
      <x:c r="C36" s="10" t="str">
        <x:v>Evidence-based judgement</x:v>
      </x:c>
      <x:c r="D36" s="10" t="str">
        <x:v>Course skill</x:v>
      </x:c>
      <x:c r="E36" s="10" t="str">
        <x:v>2.7, 4.7</x:v>
      </x:c>
      <x:c r="F36" s="10" t="str">
        <x:v>Makes a supported judgement and names a condition under which it should change.</x:v>
      </x:c>
      <x:c r="G36" s="10" t="str">
        <x:v>Link claim, case evidence, reasoning and qualification.</x:v>
      </x:c>
      <x:c r="H36" s="10" t="str">
        <x:v>Required evidence is not yet demonstrated: Makes a supported judgement and names a condition under which it should change.</x:v>
      </x:c>
      <x:c r="I36" s="10" t="str">
        <x:v>Parts of the task work; the learner uses specific prompts to complete or explain the decision.</x:v>
      </x:c>
      <x:c r="J36" s="10" t="str">
        <x:v>Independently demonstrates: Makes a supported judgement and names a condition under which it should change.</x:v>
      </x:c>
      <x:c r="K36" s="10" t="str">
        <x:v>Weighs competing criteria and explains why one carries more weight in a changed context.</x:v>
      </x:c>
    </x:row>
    <x:row r="37" ht="125" customHeight="1">
      <x:c r="A37" s="10" t="str">
        <x:v>ibds-skill-synthesis</x:v>
      </x:c>
      <x:c r="B37" s="10" t="str">
        <x:v>IBDS</x:v>
      </x:c>
      <x:c r="C37" s="10" t="str">
        <x:v>Synthesis across sources</x:v>
      </x:c>
      <x:c r="D37" s="10" t="str">
        <x:v>Course skill</x:v>
      </x:c>
      <x:c r="E37" s="10" t="str">
        <x:v>3.5, 4.5</x:v>
      </x:c>
      <x:c r="F37" s="10" t="str">
        <x:v>Combines two sources around one claim while distinguishing their contributions.</x:v>
      </x:c>
      <x:c r="G37" s="10" t="str">
        <x:v>Write a sentence showing agreement, tension or complementarity between sources.</x:v>
      </x:c>
      <x:c r="H37" s="10" t="str">
        <x:v>Required evidence is not yet demonstrated: Combines two sources around one claim while distinguishing their contributions.</x:v>
      </x:c>
      <x:c r="I37" s="10" t="str">
        <x:v>Parts of the task work; the learner uses specific prompts to complete or explain the decision.</x:v>
      </x:c>
      <x:c r="J37" s="10" t="str">
        <x:v>Independently demonstrates: Combines two sources around one claim while distinguishing their contributions.</x:v>
      </x:c>
      <x:c r="K37" s="10" t="str">
        <x:v>Builds a qualified conclusion that neither source supports on its own.</x:v>
      </x:c>
    </x:row>
    <x:row r="38" ht="125" customHeight="1">
      <x:c r="A38" s="10" t="str">
        <x:v>ibds-skill-inquiry</x:v>
      </x:c>
      <x:c r="B38" s="10" t="str">
        <x:v>IBDS</x:v>
      </x:c>
      <x:c r="C38" s="10" t="str">
        <x:v>Focused inquiry and ethics</x:v>
      </x:c>
      <x:c r="D38" s="10" t="str">
        <x:v>Course skill</x:v>
      </x:c>
      <x:c r="E38" s="10" t="str">
        <x:v>2.6, 2.7, 4.5</x:v>
      </x:c>
      <x:c r="F38" s="10" t="str">
        <x:v>Frames a bounded inquiry around a real system, stakeholders and an evidence need.</x:v>
      </x:c>
      <x:c r="G38" s="10" t="str">
        <x:v>Narrow the place, system, group or period and identify what can be investigated.</x:v>
      </x:c>
      <x:c r="H38" s="10" t="str">
        <x:v>Required evidence is not yet demonstrated: Frames a bounded inquiry around a real system, stakeholders and an evidence need.</x:v>
      </x:c>
      <x:c r="I38" s="10" t="str">
        <x:v>Parts of the task work; the learner uses specific prompts to complete or explain the decision.</x:v>
      </x:c>
      <x:c r="J38" s="10" t="str">
        <x:v>Independently demonstrates: Frames a bounded inquiry around a real system, stakeholders and an evidence need.</x:v>
      </x:c>
      <x:c r="K38" s="10" t="str">
        <x:v>Refines the question when evidence exposes an assumption without changing to an unbounded topic.</x:v>
      </x:c>
    </x:row>
    <x:row r="39" ht="125" customHeight="1">
      <x:c r="A39" s="10" t="str">
        <x:v>ibds-skill-futures</x:v>
      </x:c>
      <x:c r="B39" s="10" t="str">
        <x:v>IBDS</x:v>
      </x:c>
      <x:c r="C39" s="10" t="str">
        <x:v>Trends and plausible futures</x:v>
      </x:c>
      <x:c r="D39" s="10" t="str">
        <x:v>Course skill</x:v>
      </x:c>
      <x:c r="E39" s="10" t="str">
        <x:v>2.1, 3.6, 3.7</x:v>
      </x:c>
      <x:c r="F39" s="10" t="str">
        <x:v>Distinguishes a sourced trend from a prediction and states its assumptions.</x:v>
      </x:c>
      <x:c r="G39" s="10" t="str">
        <x:v>Identify the mechanism that could extend or interrupt a trend.</x:v>
      </x:c>
      <x:c r="H39" s="10" t="str">
        <x:v>Required evidence is not yet demonstrated: Distinguishes a sourced trend from a prediction and states its assumptions.</x:v>
      </x:c>
      <x:c r="I39" s="10" t="str">
        <x:v>Parts of the task work; the learner uses specific prompts to complete or explain the decision.</x:v>
      </x:c>
      <x:c r="J39" s="10" t="str">
        <x:v>Independently demonstrates: Distinguishes a sourced trend from a prediction and states its assumptions.</x:v>
      </x:c>
      <x:c r="K39" s="10" t="str">
        <x:v>Compares plausible scenarios and explains the evidence that would favour each.</x:v>
      </x:c>
    </x:row>
    <x:row r="40" ht="125" customHeight="1">
      <x:c r="A40" s="10" t="str">
        <x:v>ibds-skill-communication</x:v>
      </x:c>
      <x:c r="B40" s="10" t="str">
        <x:v>IBDS</x:v>
      </x:c>
      <x:c r="C40" s="10" t="str">
        <x:v>Communicate and defend reasoning</x:v>
      </x:c>
      <x:c r="D40" s="10" t="str">
        <x:v>Course skill</x:v>
      </x:c>
      <x:c r="E40" s="10" t="str">
        <x:v>3.5, 4.5</x:v>
      </x:c>
      <x:c r="F40" s="10" t="str">
        <x:v>Communicates a causal argument and answers a neutral follow-up using evidence.</x:v>
      </x:c>
      <x:c r="G40" s="10" t="str">
        <x:v>Annotate one claim and rehearse pointing to its supporting evidence.</x:v>
      </x:c>
      <x:c r="H40" s="10" t="str">
        <x:v>Required evidence is not yet demonstrated: Communicates a causal argument and answers a neutral follow-up using evidence.</x:v>
      </x:c>
      <x:c r="I40" s="10" t="str">
        <x:v>Parts of the task work; the learner uses specific prompts to complete or explain the decision.</x:v>
      </x:c>
      <x:c r="J40" s="10" t="str">
        <x:v>Independently demonstrates: Communicates a causal argument and answers a neutral follow-up using evidence.</x:v>
      </x:c>
      <x:c r="K40" s="10" t="str">
        <x:v>Adapts the explanation to a new audience or question without losing accuracy.</x:v>
      </x:c>
    </x:row>
    <x:row r="41" ht="125" customHeight="1">
      <x:c r="A41" s="10" t="str">
        <x:v>all-skill-turns</x:v>
      </x:c>
      <x:c r="B41" s="10" t="str">
        <x:v>ALL</x:v>
      </x:c>
      <x:c r="C41" s="10" t="str">
        <x:v>Balanced participation</x:v>
      </x:c>
      <x:c r="D41" s="10" t="str">
        <x:v>Learning and cooperation</x:v>
      </x:c>
      <x:c r="E41" s="10" t="str"/>
      <x:c r="F41" s="10" t="str">
        <x:v>Takes an agreed turn and makes space for another contribution.</x:v>
      </x:c>
      <x:c r="G41" s="10" t="str">
        <x:v>Use a visible turn order and a brief think/write pause.</x:v>
      </x:c>
      <x:c r="H41" s="10" t="str">
        <x:v>Required evidence is not yet demonstrated: Takes an agreed turn and makes space for another contribution.</x:v>
      </x:c>
      <x:c r="I41" s="10" t="str">
        <x:v>Parts of the task work; the learner uses specific prompts to complete or explain the decision.</x:v>
      </x:c>
      <x:c r="J41" s="10" t="str">
        <x:v>Independently demonstrates: Takes an agreed turn and makes space for another contribution.</x:v>
      </x:c>
      <x:c r="K41" s="10" t="str">
        <x:v>Helps the team restore balanced participation without taking over.</x:v>
      </x:c>
    </x:row>
    <x:row r="42" ht="125" customHeight="1">
      <x:c r="A42" s="10" t="str">
        <x:v>all-skill-coach</x:v>
      </x:c>
      <x:c r="B42" s="10" t="str">
        <x:v>ALL</x:v>
      </x:c>
      <x:c r="C42" s="10" t="str">
        <x:v>Coach without taking over</x:v>
      </x:c>
      <x:c r="D42" s="10" t="str">
        <x:v>Learning and cooperation</x:v>
      </x:c>
      <x:c r="E42" s="10" t="str"/>
      <x:c r="F42" s="10" t="str">
        <x:v>Asks a useful question while the partner controls their own work.</x:v>
      </x:c>
      <x:c r="G42" s="10" t="str">
        <x:v>Use a question or checkpoint before offering a solution.</x:v>
      </x:c>
      <x:c r="H42" s="10" t="str">
        <x:v>Required evidence is not yet demonstrated: Asks a useful question while the partner controls their own work.</x:v>
      </x:c>
      <x:c r="I42" s="10" t="str">
        <x:v>Parts of the task work; the learner uses specific prompts to complete or explain the decision.</x:v>
      </x:c>
      <x:c r="J42" s="10" t="str">
        <x:v>Independently demonstrates: Asks a useful question while the partner controls their own work.</x:v>
      </x:c>
      <x:c r="K42" s="10" t="str">
        <x:v>Adapts coaching to a new difficulty and checks that the partner can act independently.</x:v>
      </x:c>
    </x:row>
    <x:row r="43" ht="125" customHeight="1">
      <x:c r="A43" s="10" t="str">
        <x:v>all-skill-feedback</x:v>
      </x:c>
      <x:c r="B43" s="10" t="str">
        <x:v>ALL</x:v>
      </x:c>
      <x:c r="C43" s="10" t="str">
        <x:v>Use feedback and revise</x:v>
      </x:c>
      <x:c r="D43" s="10" t="str">
        <x:v>Learning and cooperation</x:v>
      </x:c>
      <x:c r="E43" s="10" t="str"/>
      <x:c r="F43" s="10" t="str">
        <x:v>Identifies feedback, makes a relevant change and explains its effect.</x:v>
      </x:c>
      <x:c r="G43" s="10" t="str">
        <x:v>Record one before/after comparison and the reason for the edit.</x:v>
      </x:c>
      <x:c r="H43" s="10" t="str">
        <x:v>Required evidence is not yet demonstrated: Identifies feedback, makes a relevant change and explains its effect.</x:v>
      </x:c>
      <x:c r="I43" s="10" t="str">
        <x:v>Parts of the task work; the learner uses specific prompts to complete or explain the decision.</x:v>
      </x:c>
      <x:c r="J43" s="10" t="str">
        <x:v>Independently demonstrates: Identifies feedback, makes a relevant change and explains its effect.</x:v>
      </x:c>
      <x:c r="K43" s="10" t="str">
        <x:v>Tests conflicting feedback and defends the revision against the brief.</x:v>
      </x:c>
    </x:row>
    <x:row r="44" ht="125" customHeight="1">
      <x:c r="A44" s="10" t="str">
        <x:v>all-skill-goal</x:v>
      </x:c>
      <x:c r="B44" s="10" t="str">
        <x:v>ALL</x:v>
      </x:c>
      <x:c r="C44" s="10" t="str">
        <x:v>Plan a small next step</x:v>
      </x:c>
      <x:c r="D44" s="10" t="str">
        <x:v>Learning and cooperation</x:v>
      </x:c>
      <x:c r="E44" s="10" t="str"/>
      <x:c r="F44" s="10" t="str">
        <x:v>Names a feasible next action and the evidence that will show it happened.</x:v>
      </x:c>
      <x:c r="G44" s="10" t="str">
        <x:v>Choose one action for the next lesson and a check date.</x:v>
      </x:c>
      <x:c r="H44" s="10" t="str">
        <x:v>Required evidence is not yet demonstrated: Names a feasible next action and the evidence that will show it happened.</x:v>
      </x:c>
      <x:c r="I44" s="10" t="str">
        <x:v>Parts of the task work; the learner uses specific prompts to complete or explain the decision.</x:v>
      </x:c>
      <x:c r="J44" s="10" t="str">
        <x:v>Independently demonstrates: Names a feasible next action and the evidence that will show it happened.</x:v>
      </x:c>
      <x:c r="K44" s="10" t="str">
        <x:v>Revises the goal using evidence and explains what support helped.</x:v>
      </x:c>
    </x:row>
  </x:sheetData>
  <x:mergeCells>
    <x:mergeCell ref="A1:K1"/>
    <x:mergeCell ref="A2:K2"/>
  </x:mergeCells>
  <x:pageMargins left="0.7" right="0.7" top="0.75" bottom="0.75" header="0.3" footer="0.3"/>
  <x:tableParts count="1">
    <x:tablePart xmlns:r="http://schemas.openxmlformats.org/officeDocument/2006/relationships" r:id="R38e2236510864c8d"/>
  </x:tableParts>
</x:worksheet>
</file>

<file path=xl/worksheets/sheet4.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5" hidden="0" customWidth="1"/>
    <x:col min="2" max="2" width="12" hidden="0" customWidth="1"/>
    <x:col min="3" max="3" width="20" hidden="0" customWidth="1"/>
    <x:col min="4" max="4" width="25" hidden="0" customWidth="1"/>
    <x:col min="5" max="5" width="32" hidden="0" customWidth="1"/>
    <x:col min="6" max="6" width="55" hidden="0" customWidth="1"/>
    <x:col min="7" max="7" width="42" hidden="0" customWidth="1"/>
    <x:col min="8" max="8" width="17" hidden="0" customWidth="1"/>
    <x:col min="9" max="9" width="40" hidden="0" customWidth="1"/>
    <x:col min="10" max="10" width="45" hidden="0" customWidth="1"/>
    <x:col min="11" max="11" width="55" hidden="0" customWidth="1"/>
  </x:cols>
  <x:sheetData>
    <x:row r="1" ht="38" customHeight="1">
      <x:c r="A1" s="3" t="str">
        <x:v>My skill-use log</x:v>
      </x:c>
      <x:c r="B1" s="3"/>
      <x:c r="C1" s="3"/>
      <x:c r="D1" s="3"/>
      <x:c r="E1" s="3"/>
      <x:c r="F1" s="3"/>
      <x:c r="G1" s="3"/>
      <x:c r="H1" s="3"/>
      <x:c r="I1" s="3"/>
      <x:c r="J1" s="3"/>
      <x:c r="K1" s="3"/>
    </x:row>
    <x:row r="2" ht="44" customHeight="1">
      <x:c r="A2" s="5" t="str">
        <x:v>Use one private copy per learner. Log one meaningful skill use, link evidence and choose a next action. Self-rating is reflection, not a grade.</x:v>
      </x:c>
      <x:c r="B2" s="5"/>
      <x:c r="C2" s="5"/>
      <x:c r="D2" s="5"/>
      <x:c r="E2" s="5"/>
      <x:c r="F2" s="5"/>
      <x:c r="G2" s="5"/>
      <x:c r="H2" s="5"/>
      <x:c r="I2" s="5"/>
      <x:c r="J2" s="5"/>
      <x:c r="K2" s="5"/>
    </x:row>
    <x:row r="3">
      <x:c r="A3" s="1"/>
      <x:c r="B3" s="1"/>
      <x:c r="C3" s="1"/>
      <x:c r="D3" s="1"/>
      <x:c r="E3" s="1"/>
      <x:c r="F3" s="1"/>
      <x:c r="G3" s="1"/>
      <x:c r="H3" s="1"/>
      <x:c r="I3" s="1"/>
      <x:c r="J3" s="1"/>
      <x:c r="K3" s="1"/>
    </x:row>
    <x:row r="4" ht="34" customHeight="1">
      <x:c r="A4" s="8" t="str">
        <x:v>Date</x:v>
      </x:c>
      <x:c r="B4" s="8" t="str">
        <x:v>Course</x:v>
      </x:c>
      <x:c r="C4" s="8" t="str">
        <x:v>Student ID</x:v>
      </x:c>
      <x:c r="D4" s="8" t="str">
        <x:v>Task / project</x:v>
      </x:c>
      <x:c r="E4" s="8" t="str">
        <x:v>Skill ID</x:v>
      </x:c>
      <x:c r="F4" s="8" t="str">
        <x:v>What I did</x:v>
      </x:c>
      <x:c r="G4" s="8" t="str">
        <x:v>Evidence location</x:v>
      </x:c>
      <x:c r="H4" s="8" t="str">
        <x:v>Self-rating 1–4</x:v>
      </x:c>
      <x:c r="I4" s="8" t="str">
        <x:v>Help I used</x:v>
      </x:c>
      <x:c r="J4" s="8" t="str">
        <x:v>Next action</x:v>
      </x:c>
      <x:c r="K4" s="8" t="str">
        <x:v>What I learned</x:v>
      </x:c>
    </x:row>
    <x:row r="5" ht="42" customHeight="1">
      <x:c r="A5" s="13"/>
      <x:c r="B5" s="11"/>
      <x:c r="C5" s="11"/>
      <x:c r="D5" s="11"/>
      <x:c r="E5" s="11"/>
      <x:c r="F5" s="11"/>
      <x:c r="G5" s="11"/>
      <x:c r="H5" s="11"/>
      <x:c r="I5" s="11"/>
      <x:c r="J5" s="11"/>
      <x:c r="K5" s="11"/>
    </x:row>
    <x:row r="6" ht="42" customHeight="1">
      <x:c r="A6" s="13"/>
      <x:c r="B6" s="11"/>
      <x:c r="C6" s="11"/>
      <x:c r="D6" s="11"/>
      <x:c r="E6" s="11"/>
      <x:c r="F6" s="11"/>
      <x:c r="G6" s="11"/>
      <x:c r="H6" s="11"/>
      <x:c r="I6" s="11"/>
      <x:c r="J6" s="11"/>
      <x:c r="K6" s="11"/>
    </x:row>
    <x:row r="7" ht="42" customHeight="1">
      <x:c r="A7" s="13"/>
      <x:c r="B7" s="11"/>
      <x:c r="C7" s="11"/>
      <x:c r="D7" s="11"/>
      <x:c r="E7" s="11"/>
      <x:c r="F7" s="11"/>
      <x:c r="G7" s="11"/>
      <x:c r="H7" s="11"/>
      <x:c r="I7" s="11"/>
      <x:c r="J7" s="11"/>
      <x:c r="K7" s="11"/>
    </x:row>
    <x:row r="8" ht="42" customHeight="1">
      <x:c r="A8" s="13"/>
      <x:c r="B8" s="11"/>
      <x:c r="C8" s="11"/>
      <x:c r="D8" s="11"/>
      <x:c r="E8" s="11"/>
      <x:c r="F8" s="11"/>
      <x:c r="G8" s="11"/>
      <x:c r="H8" s="11"/>
      <x:c r="I8" s="11"/>
      <x:c r="J8" s="11"/>
      <x:c r="K8" s="11"/>
    </x:row>
    <x:row r="9" ht="42" customHeight="1">
      <x:c r="A9" s="13"/>
      <x:c r="B9" s="11"/>
      <x:c r="C9" s="11"/>
      <x:c r="D9" s="11"/>
      <x:c r="E9" s="11"/>
      <x:c r="F9" s="11"/>
      <x:c r="G9" s="11"/>
      <x:c r="H9" s="11"/>
      <x:c r="I9" s="11"/>
      <x:c r="J9" s="11"/>
      <x:c r="K9" s="11"/>
    </x:row>
    <x:row r="10" ht="42" customHeight="1">
      <x:c r="A10" s="13"/>
      <x:c r="B10" s="11"/>
      <x:c r="C10" s="11"/>
      <x:c r="D10" s="11"/>
      <x:c r="E10" s="11"/>
      <x:c r="F10" s="11"/>
      <x:c r="G10" s="11"/>
      <x:c r="H10" s="11"/>
      <x:c r="I10" s="11"/>
      <x:c r="J10" s="11"/>
      <x:c r="K10" s="11"/>
    </x:row>
    <x:row r="11" ht="42" customHeight="1">
      <x:c r="A11" s="13"/>
      <x:c r="B11" s="11"/>
      <x:c r="C11" s="11"/>
      <x:c r="D11" s="11"/>
      <x:c r="E11" s="11"/>
      <x:c r="F11" s="11"/>
      <x:c r="G11" s="11"/>
      <x:c r="H11" s="11"/>
      <x:c r="I11" s="11"/>
      <x:c r="J11" s="11"/>
      <x:c r="K11" s="11"/>
    </x:row>
    <x:row r="12" ht="42" customHeight="1">
      <x:c r="A12" s="13"/>
      <x:c r="B12" s="11"/>
      <x:c r="C12" s="11"/>
      <x:c r="D12" s="11"/>
      <x:c r="E12" s="11"/>
      <x:c r="F12" s="11"/>
      <x:c r="G12" s="11"/>
      <x:c r="H12" s="11"/>
      <x:c r="I12" s="11"/>
      <x:c r="J12" s="11"/>
      <x:c r="K12" s="11"/>
    </x:row>
    <x:row r="13" ht="42" customHeight="1">
      <x:c r="A13" s="13"/>
      <x:c r="B13" s="11"/>
      <x:c r="C13" s="11"/>
      <x:c r="D13" s="11"/>
      <x:c r="E13" s="11"/>
      <x:c r="F13" s="11"/>
      <x:c r="G13" s="11"/>
      <x:c r="H13" s="11"/>
      <x:c r="I13" s="11"/>
      <x:c r="J13" s="11"/>
      <x:c r="K13" s="11"/>
    </x:row>
    <x:row r="14" ht="42" customHeight="1">
      <x:c r="A14" s="13"/>
      <x:c r="B14" s="11"/>
      <x:c r="C14" s="11"/>
      <x:c r="D14" s="11"/>
      <x:c r="E14" s="11"/>
      <x:c r="F14" s="11"/>
      <x:c r="G14" s="11"/>
      <x:c r="H14" s="11"/>
      <x:c r="I14" s="11"/>
      <x:c r="J14" s="11"/>
      <x:c r="K14" s="11"/>
    </x:row>
    <x:row r="15" ht="42" customHeight="1">
      <x:c r="A15" s="13"/>
      <x:c r="B15" s="11"/>
      <x:c r="C15" s="11"/>
      <x:c r="D15" s="11"/>
      <x:c r="E15" s="11"/>
      <x:c r="F15" s="11"/>
      <x:c r="G15" s="11"/>
      <x:c r="H15" s="11"/>
      <x:c r="I15" s="11"/>
      <x:c r="J15" s="11"/>
      <x:c r="K15" s="11"/>
    </x:row>
    <x:row r="16" ht="42" customHeight="1">
      <x:c r="A16" s="13"/>
      <x:c r="B16" s="11"/>
      <x:c r="C16" s="11"/>
      <x:c r="D16" s="11"/>
      <x:c r="E16" s="11"/>
      <x:c r="F16" s="11"/>
      <x:c r="G16" s="11"/>
      <x:c r="H16" s="11"/>
      <x:c r="I16" s="11"/>
      <x:c r="J16" s="11"/>
      <x:c r="K16" s="11"/>
    </x:row>
    <x:row r="17" ht="42" customHeight="1">
      <x:c r="A17" s="13"/>
      <x:c r="B17" s="11"/>
      <x:c r="C17" s="11"/>
      <x:c r="D17" s="11"/>
      <x:c r="E17" s="11"/>
      <x:c r="F17" s="11"/>
      <x:c r="G17" s="11"/>
      <x:c r="H17" s="11"/>
      <x:c r="I17" s="11"/>
      <x:c r="J17" s="11"/>
      <x:c r="K17" s="11"/>
    </x:row>
    <x:row r="18" ht="42" customHeight="1">
      <x:c r="A18" s="13"/>
      <x:c r="B18" s="11"/>
      <x:c r="C18" s="11"/>
      <x:c r="D18" s="11"/>
      <x:c r="E18" s="11"/>
      <x:c r="F18" s="11"/>
      <x:c r="G18" s="11"/>
      <x:c r="H18" s="11"/>
      <x:c r="I18" s="11"/>
      <x:c r="J18" s="11"/>
      <x:c r="K18" s="11"/>
    </x:row>
    <x:row r="19" ht="42" customHeight="1">
      <x:c r="A19" s="13"/>
      <x:c r="B19" s="11"/>
      <x:c r="C19" s="11"/>
      <x:c r="D19" s="11"/>
      <x:c r="E19" s="11"/>
      <x:c r="F19" s="11"/>
      <x:c r="G19" s="11"/>
      <x:c r="H19" s="11"/>
      <x:c r="I19" s="11"/>
      <x:c r="J19" s="11"/>
      <x:c r="K19" s="11"/>
    </x:row>
    <x:row r="20" ht="42" customHeight="1">
      <x:c r="A20" s="13"/>
      <x:c r="B20" s="11"/>
      <x:c r="C20" s="11"/>
      <x:c r="D20" s="11"/>
      <x:c r="E20" s="11"/>
      <x:c r="F20" s="11"/>
      <x:c r="G20" s="11"/>
      <x:c r="H20" s="11"/>
      <x:c r="I20" s="11"/>
      <x:c r="J20" s="11"/>
      <x:c r="K20" s="11"/>
    </x:row>
    <x:row r="21" ht="42" customHeight="1">
      <x:c r="A21" s="13"/>
      <x:c r="B21" s="11"/>
      <x:c r="C21" s="11"/>
      <x:c r="D21" s="11"/>
      <x:c r="E21" s="11"/>
      <x:c r="F21" s="11"/>
      <x:c r="G21" s="11"/>
      <x:c r="H21" s="11"/>
      <x:c r="I21" s="11"/>
      <x:c r="J21" s="11"/>
      <x:c r="K21" s="11"/>
    </x:row>
    <x:row r="22" ht="42" customHeight="1">
      <x:c r="A22" s="13"/>
      <x:c r="B22" s="11"/>
      <x:c r="C22" s="11"/>
      <x:c r="D22" s="11"/>
      <x:c r="E22" s="11"/>
      <x:c r="F22" s="11"/>
      <x:c r="G22" s="11"/>
      <x:c r="H22" s="11"/>
      <x:c r="I22" s="11"/>
      <x:c r="J22" s="11"/>
      <x:c r="K22" s="11"/>
    </x:row>
    <x:row r="23" ht="42" customHeight="1">
      <x:c r="A23" s="13"/>
      <x:c r="B23" s="11"/>
      <x:c r="C23" s="11"/>
      <x:c r="D23" s="11"/>
      <x:c r="E23" s="11"/>
      <x:c r="F23" s="11"/>
      <x:c r="G23" s="11"/>
      <x:c r="H23" s="11"/>
      <x:c r="I23" s="11"/>
      <x:c r="J23" s="11"/>
      <x:c r="K23" s="11"/>
    </x:row>
    <x:row r="24" ht="42" customHeight="1">
      <x:c r="A24" s="13"/>
      <x:c r="B24" s="11"/>
      <x:c r="C24" s="11"/>
      <x:c r="D24" s="11"/>
      <x:c r="E24" s="11"/>
      <x:c r="F24" s="11"/>
      <x:c r="G24" s="11"/>
      <x:c r="H24" s="11"/>
      <x:c r="I24" s="11"/>
      <x:c r="J24" s="11"/>
      <x:c r="K24" s="11"/>
    </x:row>
    <x:row r="25" ht="42" customHeight="1">
      <x:c r="A25" s="13"/>
      <x:c r="B25" s="11"/>
      <x:c r="C25" s="11"/>
      <x:c r="D25" s="11"/>
      <x:c r="E25" s="11"/>
      <x:c r="F25" s="11"/>
      <x:c r="G25" s="11"/>
      <x:c r="H25" s="11"/>
      <x:c r="I25" s="11"/>
      <x:c r="J25" s="11"/>
      <x:c r="K25" s="11"/>
    </x:row>
    <x:row r="26" ht="42" customHeight="1">
      <x:c r="A26" s="13"/>
      <x:c r="B26" s="11"/>
      <x:c r="C26" s="11"/>
      <x:c r="D26" s="11"/>
      <x:c r="E26" s="11"/>
      <x:c r="F26" s="11"/>
      <x:c r="G26" s="11"/>
      <x:c r="H26" s="11"/>
      <x:c r="I26" s="11"/>
      <x:c r="J26" s="11"/>
      <x:c r="K26" s="11"/>
    </x:row>
    <x:row r="27" ht="42" customHeight="1">
      <x:c r="A27" s="13"/>
      <x:c r="B27" s="11"/>
      <x:c r="C27" s="11"/>
      <x:c r="D27" s="11"/>
      <x:c r="E27" s="11"/>
      <x:c r="F27" s="11"/>
      <x:c r="G27" s="11"/>
      <x:c r="H27" s="11"/>
      <x:c r="I27" s="11"/>
      <x:c r="J27" s="11"/>
      <x:c r="K27" s="11"/>
    </x:row>
    <x:row r="28" ht="42" customHeight="1">
      <x:c r="A28" s="13"/>
      <x:c r="B28" s="11"/>
      <x:c r="C28" s="11"/>
      <x:c r="D28" s="11"/>
      <x:c r="E28" s="11"/>
      <x:c r="F28" s="11"/>
      <x:c r="G28" s="11"/>
      <x:c r="H28" s="11"/>
      <x:c r="I28" s="11"/>
      <x:c r="J28" s="11"/>
      <x:c r="K28" s="11"/>
    </x:row>
    <x:row r="29" ht="42" customHeight="1">
      <x:c r="A29" s="13"/>
      <x:c r="B29" s="11"/>
      <x:c r="C29" s="11"/>
      <x:c r="D29" s="11"/>
      <x:c r="E29" s="11"/>
      <x:c r="F29" s="11"/>
      <x:c r="G29" s="11"/>
      <x:c r="H29" s="11"/>
      <x:c r="I29" s="11"/>
      <x:c r="J29" s="11"/>
      <x:c r="K29" s="11"/>
    </x:row>
    <x:row r="30" ht="42" customHeight="1">
      <x:c r="A30" s="13"/>
      <x:c r="B30" s="11"/>
      <x:c r="C30" s="11"/>
      <x:c r="D30" s="11"/>
      <x:c r="E30" s="11"/>
      <x:c r="F30" s="11"/>
      <x:c r="G30" s="11"/>
      <x:c r="H30" s="11"/>
      <x:c r="I30" s="11"/>
      <x:c r="J30" s="11"/>
      <x:c r="K30" s="11"/>
    </x:row>
    <x:row r="31" ht="42" customHeight="1">
      <x:c r="A31" s="13"/>
      <x:c r="B31" s="11"/>
      <x:c r="C31" s="11"/>
      <x:c r="D31" s="11"/>
      <x:c r="E31" s="11"/>
      <x:c r="F31" s="11"/>
      <x:c r="G31" s="11"/>
      <x:c r="H31" s="11"/>
      <x:c r="I31" s="11"/>
      <x:c r="J31" s="11"/>
      <x:c r="K31" s="11"/>
    </x:row>
    <x:row r="32" ht="42" customHeight="1">
      <x:c r="A32" s="13"/>
      <x:c r="B32" s="11"/>
      <x:c r="C32" s="11"/>
      <x:c r="D32" s="11"/>
      <x:c r="E32" s="11"/>
      <x:c r="F32" s="11"/>
      <x:c r="G32" s="11"/>
      <x:c r="H32" s="11"/>
      <x:c r="I32" s="11"/>
      <x:c r="J32" s="11"/>
      <x:c r="K32" s="11"/>
    </x:row>
    <x:row r="33" ht="42" customHeight="1">
      <x:c r="A33" s="13"/>
      <x:c r="B33" s="11"/>
      <x:c r="C33" s="11"/>
      <x:c r="D33" s="11"/>
      <x:c r="E33" s="11"/>
      <x:c r="F33" s="11"/>
      <x:c r="G33" s="11"/>
      <x:c r="H33" s="11"/>
      <x:c r="I33" s="11"/>
      <x:c r="J33" s="11"/>
      <x:c r="K33" s="11"/>
    </x:row>
    <x:row r="34" ht="42" customHeight="1">
      <x:c r="A34" s="13"/>
      <x:c r="B34" s="11"/>
      <x:c r="C34" s="11"/>
      <x:c r="D34" s="11"/>
      <x:c r="E34" s="11"/>
      <x:c r="F34" s="11"/>
      <x:c r="G34" s="11"/>
      <x:c r="H34" s="11"/>
      <x:c r="I34" s="11"/>
      <x:c r="J34" s="11"/>
      <x:c r="K34" s="11"/>
    </x:row>
    <x:row r="35" ht="42" customHeight="1">
      <x:c r="A35" s="13"/>
      <x:c r="B35" s="11"/>
      <x:c r="C35" s="11"/>
      <x:c r="D35" s="11"/>
      <x:c r="E35" s="11"/>
      <x:c r="F35" s="11"/>
      <x:c r="G35" s="11"/>
      <x:c r="H35" s="11"/>
      <x:c r="I35" s="11"/>
      <x:c r="J35" s="11"/>
      <x:c r="K35" s="11"/>
    </x:row>
    <x:row r="36" ht="42" customHeight="1">
      <x:c r="A36" s="13"/>
      <x:c r="B36" s="11"/>
      <x:c r="C36" s="11"/>
      <x:c r="D36" s="11"/>
      <x:c r="E36" s="11"/>
      <x:c r="F36" s="11"/>
      <x:c r="G36" s="11"/>
      <x:c r="H36" s="11"/>
      <x:c r="I36" s="11"/>
      <x:c r="J36" s="11"/>
      <x:c r="K36" s="11"/>
    </x:row>
    <x:row r="37" ht="42" customHeight="1">
      <x:c r="A37" s="13"/>
      <x:c r="B37" s="11"/>
      <x:c r="C37" s="11"/>
      <x:c r="D37" s="11"/>
      <x:c r="E37" s="11"/>
      <x:c r="F37" s="11"/>
      <x:c r="G37" s="11"/>
      <x:c r="H37" s="11"/>
      <x:c r="I37" s="11"/>
      <x:c r="J37" s="11"/>
      <x:c r="K37" s="11"/>
    </x:row>
    <x:row r="38" ht="42" customHeight="1">
      <x:c r="A38" s="13"/>
      <x:c r="B38" s="11"/>
      <x:c r="C38" s="11"/>
      <x:c r="D38" s="11"/>
      <x:c r="E38" s="11"/>
      <x:c r="F38" s="11"/>
      <x:c r="G38" s="11"/>
      <x:c r="H38" s="11"/>
      <x:c r="I38" s="11"/>
      <x:c r="J38" s="11"/>
      <x:c r="K38" s="11"/>
    </x:row>
    <x:row r="39" ht="42" customHeight="1">
      <x:c r="A39" s="13"/>
      <x:c r="B39" s="11"/>
      <x:c r="C39" s="11"/>
      <x:c r="D39" s="11"/>
      <x:c r="E39" s="11"/>
      <x:c r="F39" s="11"/>
      <x:c r="G39" s="11"/>
      <x:c r="H39" s="11"/>
      <x:c r="I39" s="11"/>
      <x:c r="J39" s="11"/>
      <x:c r="K39" s="11"/>
    </x:row>
    <x:row r="40" ht="42" customHeight="1">
      <x:c r="A40" s="13"/>
      <x:c r="B40" s="11"/>
      <x:c r="C40" s="11"/>
      <x:c r="D40" s="11"/>
      <x:c r="E40" s="11"/>
      <x:c r="F40" s="11"/>
      <x:c r="G40" s="11"/>
      <x:c r="H40" s="11"/>
      <x:c r="I40" s="11"/>
      <x:c r="J40" s="11"/>
      <x:c r="K40" s="11"/>
    </x:row>
    <x:row r="41" ht="42" customHeight="1">
      <x:c r="A41" s="13"/>
      <x:c r="B41" s="11"/>
      <x:c r="C41" s="11"/>
      <x:c r="D41" s="11"/>
      <x:c r="E41" s="11"/>
      <x:c r="F41" s="11"/>
      <x:c r="G41" s="11"/>
      <x:c r="H41" s="11"/>
      <x:c r="I41" s="11"/>
      <x:c r="J41" s="11"/>
      <x:c r="K41" s="11"/>
    </x:row>
    <x:row r="42" ht="42" customHeight="1">
      <x:c r="A42" s="13"/>
      <x:c r="B42" s="11"/>
      <x:c r="C42" s="11"/>
      <x:c r="D42" s="11"/>
      <x:c r="E42" s="11"/>
      <x:c r="F42" s="11"/>
      <x:c r="G42" s="11"/>
      <x:c r="H42" s="11"/>
      <x:c r="I42" s="11"/>
      <x:c r="J42" s="11"/>
      <x:c r="K42" s="11"/>
    </x:row>
    <x:row r="43" ht="42" customHeight="1">
      <x:c r="A43" s="13"/>
      <x:c r="B43" s="11"/>
      <x:c r="C43" s="11"/>
      <x:c r="D43" s="11"/>
      <x:c r="E43" s="11"/>
      <x:c r="F43" s="11"/>
      <x:c r="G43" s="11"/>
      <x:c r="H43" s="11"/>
      <x:c r="I43" s="11"/>
      <x:c r="J43" s="11"/>
      <x:c r="K43" s="11"/>
    </x:row>
    <x:row r="44" ht="42" customHeight="1">
      <x:c r="A44" s="13"/>
      <x:c r="B44" s="11"/>
      <x:c r="C44" s="11"/>
      <x:c r="D44" s="11"/>
      <x:c r="E44" s="11"/>
      <x:c r="F44" s="11"/>
      <x:c r="G44" s="11"/>
      <x:c r="H44" s="11"/>
      <x:c r="I44" s="11"/>
      <x:c r="J44" s="11"/>
      <x:c r="K44" s="11"/>
    </x:row>
    <x:row r="45" ht="42" customHeight="1">
      <x:c r="A45" s="13"/>
      <x:c r="B45" s="11"/>
      <x:c r="C45" s="11"/>
      <x:c r="D45" s="11"/>
      <x:c r="E45" s="11"/>
      <x:c r="F45" s="11"/>
      <x:c r="G45" s="11"/>
      <x:c r="H45" s="11"/>
      <x:c r="I45" s="11"/>
      <x:c r="J45" s="11"/>
      <x:c r="K45" s="11"/>
    </x:row>
    <x:row r="46" ht="42" customHeight="1">
      <x:c r="A46" s="13"/>
      <x:c r="B46" s="11"/>
      <x:c r="C46" s="11"/>
      <x:c r="D46" s="11"/>
      <x:c r="E46" s="11"/>
      <x:c r="F46" s="11"/>
      <x:c r="G46" s="11"/>
      <x:c r="H46" s="11"/>
      <x:c r="I46" s="11"/>
      <x:c r="J46" s="11"/>
      <x:c r="K46" s="11"/>
    </x:row>
    <x:row r="47" ht="42" customHeight="1">
      <x:c r="A47" s="13"/>
      <x:c r="B47" s="11"/>
      <x:c r="C47" s="11"/>
      <x:c r="D47" s="11"/>
      <x:c r="E47" s="11"/>
      <x:c r="F47" s="11"/>
      <x:c r="G47" s="11"/>
      <x:c r="H47" s="11"/>
      <x:c r="I47" s="11"/>
      <x:c r="J47" s="11"/>
      <x:c r="K47" s="11"/>
    </x:row>
    <x:row r="48" ht="42" customHeight="1">
      <x:c r="A48" s="13"/>
      <x:c r="B48" s="11"/>
      <x:c r="C48" s="11"/>
      <x:c r="D48" s="11"/>
      <x:c r="E48" s="11"/>
      <x:c r="F48" s="11"/>
      <x:c r="G48" s="11"/>
      <x:c r="H48" s="11"/>
      <x:c r="I48" s="11"/>
      <x:c r="J48" s="11"/>
      <x:c r="K48" s="11"/>
    </x:row>
    <x:row r="49" ht="42" customHeight="1">
      <x:c r="A49" s="13"/>
      <x:c r="B49" s="11"/>
      <x:c r="C49" s="11"/>
      <x:c r="D49" s="11"/>
      <x:c r="E49" s="11"/>
      <x:c r="F49" s="11"/>
      <x:c r="G49" s="11"/>
      <x:c r="H49" s="11"/>
      <x:c r="I49" s="11"/>
      <x:c r="J49" s="11"/>
      <x:c r="K49" s="11"/>
    </x:row>
    <x:row r="50" ht="42" customHeight="1">
      <x:c r="A50" s="13"/>
      <x:c r="B50" s="11"/>
      <x:c r="C50" s="11"/>
      <x:c r="D50" s="11"/>
      <x:c r="E50" s="11"/>
      <x:c r="F50" s="11"/>
      <x:c r="G50" s="11"/>
      <x:c r="H50" s="11"/>
      <x:c r="I50" s="11"/>
      <x:c r="J50" s="11"/>
      <x:c r="K50" s="11"/>
    </x:row>
    <x:row r="51" ht="42" customHeight="1">
      <x:c r="A51" s="13"/>
      <x:c r="B51" s="11"/>
      <x:c r="C51" s="11"/>
      <x:c r="D51" s="11"/>
      <x:c r="E51" s="11"/>
      <x:c r="F51" s="11"/>
      <x:c r="G51" s="11"/>
      <x:c r="H51" s="11"/>
      <x:c r="I51" s="11"/>
      <x:c r="J51" s="11"/>
      <x:c r="K51" s="11"/>
    </x:row>
    <x:row r="52" ht="42" customHeight="1">
      <x:c r="A52" s="13"/>
      <x:c r="B52" s="11"/>
      <x:c r="C52" s="11"/>
      <x:c r="D52" s="11"/>
      <x:c r="E52" s="11"/>
      <x:c r="F52" s="11"/>
      <x:c r="G52" s="11"/>
      <x:c r="H52" s="11"/>
      <x:c r="I52" s="11"/>
      <x:c r="J52" s="11"/>
      <x:c r="K52" s="11"/>
    </x:row>
    <x:row r="53" ht="42" customHeight="1">
      <x:c r="A53" s="13"/>
      <x:c r="B53" s="11"/>
      <x:c r="C53" s="11"/>
      <x:c r="D53" s="11"/>
      <x:c r="E53" s="11"/>
      <x:c r="F53" s="11"/>
      <x:c r="G53" s="11"/>
      <x:c r="H53" s="11"/>
      <x:c r="I53" s="11"/>
      <x:c r="J53" s="11"/>
      <x:c r="K53" s="11"/>
    </x:row>
    <x:row r="54" ht="42" customHeight="1">
      <x:c r="A54" s="13"/>
      <x:c r="B54" s="11"/>
      <x:c r="C54" s="11"/>
      <x:c r="D54" s="11"/>
      <x:c r="E54" s="11"/>
      <x:c r="F54" s="11"/>
      <x:c r="G54" s="11"/>
      <x:c r="H54" s="11"/>
      <x:c r="I54" s="11"/>
      <x:c r="J54" s="11"/>
      <x:c r="K54" s="11"/>
    </x:row>
    <x:row r="55" ht="42" customHeight="1">
      <x:c r="A55" s="13"/>
      <x:c r="B55" s="11"/>
      <x:c r="C55" s="11"/>
      <x:c r="D55" s="11"/>
      <x:c r="E55" s="11"/>
      <x:c r="F55" s="11"/>
      <x:c r="G55" s="11"/>
      <x:c r="H55" s="11"/>
      <x:c r="I55" s="11"/>
      <x:c r="J55" s="11"/>
      <x:c r="K55" s="11"/>
    </x:row>
    <x:row r="56" ht="42" customHeight="1">
      <x:c r="A56" s="13"/>
      <x:c r="B56" s="11"/>
      <x:c r="C56" s="11"/>
      <x:c r="D56" s="11"/>
      <x:c r="E56" s="11"/>
      <x:c r="F56" s="11"/>
      <x:c r="G56" s="11"/>
      <x:c r="H56" s="11"/>
      <x:c r="I56" s="11"/>
      <x:c r="J56" s="11"/>
      <x:c r="K56" s="11"/>
    </x:row>
    <x:row r="57" ht="42" customHeight="1">
      <x:c r="A57" s="13"/>
      <x:c r="B57" s="11"/>
      <x:c r="C57" s="11"/>
      <x:c r="D57" s="11"/>
      <x:c r="E57" s="11"/>
      <x:c r="F57" s="11"/>
      <x:c r="G57" s="11"/>
      <x:c r="H57" s="11"/>
      <x:c r="I57" s="11"/>
      <x:c r="J57" s="11"/>
      <x:c r="K57" s="11"/>
    </x:row>
    <x:row r="58" ht="42" customHeight="1">
      <x:c r="A58" s="13"/>
      <x:c r="B58" s="11"/>
      <x:c r="C58" s="11"/>
      <x:c r="D58" s="11"/>
      <x:c r="E58" s="11"/>
      <x:c r="F58" s="11"/>
      <x:c r="G58" s="11"/>
      <x:c r="H58" s="11"/>
      <x:c r="I58" s="11"/>
      <x:c r="J58" s="11"/>
      <x:c r="K58" s="11"/>
    </x:row>
    <x:row r="59" ht="42" customHeight="1">
      <x:c r="A59" s="13"/>
      <x:c r="B59" s="11"/>
      <x:c r="C59" s="11"/>
      <x:c r="D59" s="11"/>
      <x:c r="E59" s="11"/>
      <x:c r="F59" s="11"/>
      <x:c r="G59" s="11"/>
      <x:c r="H59" s="11"/>
      <x:c r="I59" s="11"/>
      <x:c r="J59" s="11"/>
      <x:c r="K59" s="11"/>
    </x:row>
    <x:row r="60" ht="42" customHeight="1">
      <x:c r="A60" s="13"/>
      <x:c r="B60" s="11"/>
      <x:c r="C60" s="11"/>
      <x:c r="D60" s="11"/>
      <x:c r="E60" s="11"/>
      <x:c r="F60" s="11"/>
      <x:c r="G60" s="11"/>
      <x:c r="H60" s="11"/>
      <x:c r="I60" s="11"/>
      <x:c r="J60" s="11"/>
      <x:c r="K60" s="11"/>
    </x:row>
    <x:row r="61" ht="42" customHeight="1">
      <x:c r="A61" s="13"/>
      <x:c r="B61" s="11"/>
      <x:c r="C61" s="11"/>
      <x:c r="D61" s="11"/>
      <x:c r="E61" s="11"/>
      <x:c r="F61" s="11"/>
      <x:c r="G61" s="11"/>
      <x:c r="H61" s="11"/>
      <x:c r="I61" s="11"/>
      <x:c r="J61" s="11"/>
      <x:c r="K61" s="11"/>
    </x:row>
    <x:row r="62" ht="42" customHeight="1">
      <x:c r="A62" s="13"/>
      <x:c r="B62" s="11"/>
      <x:c r="C62" s="11"/>
      <x:c r="D62" s="11"/>
      <x:c r="E62" s="11"/>
      <x:c r="F62" s="11"/>
      <x:c r="G62" s="11"/>
      <x:c r="H62" s="11"/>
      <x:c r="I62" s="11"/>
      <x:c r="J62" s="11"/>
      <x:c r="K62" s="11"/>
    </x:row>
    <x:row r="63" ht="42" customHeight="1">
      <x:c r="A63" s="13"/>
      <x:c r="B63" s="11"/>
      <x:c r="C63" s="11"/>
      <x:c r="D63" s="11"/>
      <x:c r="E63" s="11"/>
      <x:c r="F63" s="11"/>
      <x:c r="G63" s="11"/>
      <x:c r="H63" s="11"/>
      <x:c r="I63" s="11"/>
      <x:c r="J63" s="11"/>
      <x:c r="K63" s="11"/>
    </x:row>
    <x:row r="64" ht="42" customHeight="1">
      <x:c r="A64" s="13"/>
      <x:c r="B64" s="11"/>
      <x:c r="C64" s="11"/>
      <x:c r="D64" s="11"/>
      <x:c r="E64" s="11"/>
      <x:c r="F64" s="11"/>
      <x:c r="G64" s="11"/>
      <x:c r="H64" s="11"/>
      <x:c r="I64" s="11"/>
      <x:c r="J64" s="11"/>
      <x:c r="K64" s="11"/>
    </x:row>
    <x:row r="65" ht="42" customHeight="1">
      <x:c r="A65" s="13"/>
      <x:c r="B65" s="11"/>
      <x:c r="C65" s="11"/>
      <x:c r="D65" s="11"/>
      <x:c r="E65" s="11"/>
      <x:c r="F65" s="11"/>
      <x:c r="G65" s="11"/>
      <x:c r="H65" s="11"/>
      <x:c r="I65" s="11"/>
      <x:c r="J65" s="11"/>
      <x:c r="K65" s="11"/>
    </x:row>
    <x:row r="66" ht="42" customHeight="1">
      <x:c r="A66" s="13"/>
      <x:c r="B66" s="11"/>
      <x:c r="C66" s="11"/>
      <x:c r="D66" s="11"/>
      <x:c r="E66" s="11"/>
      <x:c r="F66" s="11"/>
      <x:c r="G66" s="11"/>
      <x:c r="H66" s="11"/>
      <x:c r="I66" s="11"/>
      <x:c r="J66" s="11"/>
      <x:c r="K66" s="11"/>
    </x:row>
    <x:row r="67" ht="42" customHeight="1">
      <x:c r="A67" s="13"/>
      <x:c r="B67" s="11"/>
      <x:c r="C67" s="11"/>
      <x:c r="D67" s="11"/>
      <x:c r="E67" s="11"/>
      <x:c r="F67" s="11"/>
      <x:c r="G67" s="11"/>
      <x:c r="H67" s="11"/>
      <x:c r="I67" s="11"/>
      <x:c r="J67" s="11"/>
      <x:c r="K67" s="11"/>
    </x:row>
    <x:row r="68" ht="42" customHeight="1">
      <x:c r="A68" s="13"/>
      <x:c r="B68" s="11"/>
      <x:c r="C68" s="11"/>
      <x:c r="D68" s="11"/>
      <x:c r="E68" s="11"/>
      <x:c r="F68" s="11"/>
      <x:c r="G68" s="11"/>
      <x:c r="H68" s="11"/>
      <x:c r="I68" s="11"/>
      <x:c r="J68" s="11"/>
      <x:c r="K68" s="11"/>
    </x:row>
    <x:row r="69" ht="42" customHeight="1">
      <x:c r="A69" s="13"/>
      <x:c r="B69" s="11"/>
      <x:c r="C69" s="11"/>
      <x:c r="D69" s="11"/>
      <x:c r="E69" s="11"/>
      <x:c r="F69" s="11"/>
      <x:c r="G69" s="11"/>
      <x:c r="H69" s="11"/>
      <x:c r="I69" s="11"/>
      <x:c r="J69" s="11"/>
      <x:c r="K69" s="11"/>
    </x:row>
    <x:row r="70" ht="42" customHeight="1">
      <x:c r="A70" s="13"/>
      <x:c r="B70" s="11"/>
      <x:c r="C70" s="11"/>
      <x:c r="D70" s="11"/>
      <x:c r="E70" s="11"/>
      <x:c r="F70" s="11"/>
      <x:c r="G70" s="11"/>
      <x:c r="H70" s="11"/>
      <x:c r="I70" s="11"/>
      <x:c r="J70" s="11"/>
      <x:c r="K70" s="11"/>
    </x:row>
    <x:row r="71" ht="42" customHeight="1">
      <x:c r="A71" s="13"/>
      <x:c r="B71" s="11"/>
      <x:c r="C71" s="11"/>
      <x:c r="D71" s="11"/>
      <x:c r="E71" s="11"/>
      <x:c r="F71" s="11"/>
      <x:c r="G71" s="11"/>
      <x:c r="H71" s="11"/>
      <x:c r="I71" s="11"/>
      <x:c r="J71" s="11"/>
      <x:c r="K71" s="11"/>
    </x:row>
    <x:row r="72" ht="42" customHeight="1">
      <x:c r="A72" s="13"/>
      <x:c r="B72" s="11"/>
      <x:c r="C72" s="11"/>
      <x:c r="D72" s="11"/>
      <x:c r="E72" s="11"/>
      <x:c r="F72" s="11"/>
      <x:c r="G72" s="11"/>
      <x:c r="H72" s="11"/>
      <x:c r="I72" s="11"/>
      <x:c r="J72" s="11"/>
      <x:c r="K72" s="11"/>
    </x:row>
    <x:row r="73" ht="42" customHeight="1">
      <x:c r="A73" s="13"/>
      <x:c r="B73" s="11"/>
      <x:c r="C73" s="11"/>
      <x:c r="D73" s="11"/>
      <x:c r="E73" s="11"/>
      <x:c r="F73" s="11"/>
      <x:c r="G73" s="11"/>
      <x:c r="H73" s="11"/>
      <x:c r="I73" s="11"/>
      <x:c r="J73" s="11"/>
      <x:c r="K73" s="11"/>
    </x:row>
    <x:row r="74" ht="42" customHeight="1">
      <x:c r="A74" s="13"/>
      <x:c r="B74" s="11"/>
      <x:c r="C74" s="11"/>
      <x:c r="D74" s="11"/>
      <x:c r="E74" s="11"/>
      <x:c r="F74" s="11"/>
      <x:c r="G74" s="11"/>
      <x:c r="H74" s="11"/>
      <x:c r="I74" s="11"/>
      <x:c r="J74" s="11"/>
      <x:c r="K74" s="11"/>
    </x:row>
    <x:row r="75" ht="42" customHeight="1">
      <x:c r="A75" s="13"/>
      <x:c r="B75" s="11"/>
      <x:c r="C75" s="11"/>
      <x:c r="D75" s="11"/>
      <x:c r="E75" s="11"/>
      <x:c r="F75" s="11"/>
      <x:c r="G75" s="11"/>
      <x:c r="H75" s="11"/>
      <x:c r="I75" s="11"/>
      <x:c r="J75" s="11"/>
      <x:c r="K75" s="11"/>
    </x:row>
    <x:row r="76" ht="42" customHeight="1">
      <x:c r="A76" s="13"/>
      <x:c r="B76" s="11"/>
      <x:c r="C76" s="11"/>
      <x:c r="D76" s="11"/>
      <x:c r="E76" s="11"/>
      <x:c r="F76" s="11"/>
      <x:c r="G76" s="11"/>
      <x:c r="H76" s="11"/>
      <x:c r="I76" s="11"/>
      <x:c r="J76" s="11"/>
      <x:c r="K76" s="11"/>
    </x:row>
    <x:row r="77" ht="42" customHeight="1">
      <x:c r="A77" s="13"/>
      <x:c r="B77" s="11"/>
      <x:c r="C77" s="11"/>
      <x:c r="D77" s="11"/>
      <x:c r="E77" s="11"/>
      <x:c r="F77" s="11"/>
      <x:c r="G77" s="11"/>
      <x:c r="H77" s="11"/>
      <x:c r="I77" s="11"/>
      <x:c r="J77" s="11"/>
      <x:c r="K77" s="11"/>
    </x:row>
    <x:row r="78" ht="42" customHeight="1">
      <x:c r="A78" s="13"/>
      <x:c r="B78" s="11"/>
      <x:c r="C78" s="11"/>
      <x:c r="D78" s="11"/>
      <x:c r="E78" s="11"/>
      <x:c r="F78" s="11"/>
      <x:c r="G78" s="11"/>
      <x:c r="H78" s="11"/>
      <x:c r="I78" s="11"/>
      <x:c r="J78" s="11"/>
      <x:c r="K78" s="11"/>
    </x:row>
    <x:row r="79" ht="42" customHeight="1">
      <x:c r="A79" s="13"/>
      <x:c r="B79" s="11"/>
      <x:c r="C79" s="11"/>
      <x:c r="D79" s="11"/>
      <x:c r="E79" s="11"/>
      <x:c r="F79" s="11"/>
      <x:c r="G79" s="11"/>
      <x:c r="H79" s="11"/>
      <x:c r="I79" s="11"/>
      <x:c r="J79" s="11"/>
      <x:c r="K79" s="11"/>
    </x:row>
    <x:row r="80" ht="42" customHeight="1">
      <x:c r="A80" s="13"/>
      <x:c r="B80" s="11"/>
      <x:c r="C80" s="11"/>
      <x:c r="D80" s="11"/>
      <x:c r="E80" s="11"/>
      <x:c r="F80" s="11"/>
      <x:c r="G80" s="11"/>
      <x:c r="H80" s="11"/>
      <x:c r="I80" s="11"/>
      <x:c r="J80" s="11"/>
      <x:c r="K80" s="11"/>
    </x:row>
    <x:row r="81" ht="42" customHeight="1">
      <x:c r="A81" s="13"/>
      <x:c r="B81" s="11"/>
      <x:c r="C81" s="11"/>
      <x:c r="D81" s="11"/>
      <x:c r="E81" s="11"/>
      <x:c r="F81" s="11"/>
      <x:c r="G81" s="11"/>
      <x:c r="H81" s="11"/>
      <x:c r="I81" s="11"/>
      <x:c r="J81" s="11"/>
      <x:c r="K81" s="11"/>
    </x:row>
    <x:row r="82" ht="42" customHeight="1">
      <x:c r="A82" s="13"/>
      <x:c r="B82" s="11"/>
      <x:c r="C82" s="11"/>
      <x:c r="D82" s="11"/>
      <x:c r="E82" s="11"/>
      <x:c r="F82" s="11"/>
      <x:c r="G82" s="11"/>
      <x:c r="H82" s="11"/>
      <x:c r="I82" s="11"/>
      <x:c r="J82" s="11"/>
      <x:c r="K82" s="11"/>
    </x:row>
    <x:row r="83" ht="42" customHeight="1">
      <x:c r="A83" s="13"/>
      <x:c r="B83" s="11"/>
      <x:c r="C83" s="11"/>
      <x:c r="D83" s="11"/>
      <x:c r="E83" s="11"/>
      <x:c r="F83" s="11"/>
      <x:c r="G83" s="11"/>
      <x:c r="H83" s="11"/>
      <x:c r="I83" s="11"/>
      <x:c r="J83" s="11"/>
      <x:c r="K83" s="11"/>
    </x:row>
    <x:row r="84" ht="42" customHeight="1">
      <x:c r="A84" s="13"/>
      <x:c r="B84" s="11"/>
      <x:c r="C84" s="11"/>
      <x:c r="D84" s="11"/>
      <x:c r="E84" s="11"/>
      <x:c r="F84" s="11"/>
      <x:c r="G84" s="11"/>
      <x:c r="H84" s="11"/>
      <x:c r="I84" s="11"/>
      <x:c r="J84" s="11"/>
      <x:c r="K84" s="11"/>
    </x:row>
    <x:row r="85" ht="42" customHeight="1">
      <x:c r="A85" s="13"/>
      <x:c r="B85" s="11"/>
      <x:c r="C85" s="11"/>
      <x:c r="D85" s="11"/>
      <x:c r="E85" s="11"/>
      <x:c r="F85" s="11"/>
      <x:c r="G85" s="11"/>
      <x:c r="H85" s="11"/>
      <x:c r="I85" s="11"/>
      <x:c r="J85" s="11"/>
      <x:c r="K85" s="11"/>
    </x:row>
    <x:row r="86" ht="42" customHeight="1">
      <x:c r="A86" s="13"/>
      <x:c r="B86" s="11"/>
      <x:c r="C86" s="11"/>
      <x:c r="D86" s="11"/>
      <x:c r="E86" s="11"/>
      <x:c r="F86" s="11"/>
      <x:c r="G86" s="11"/>
      <x:c r="H86" s="11"/>
      <x:c r="I86" s="11"/>
      <x:c r="J86" s="11"/>
      <x:c r="K86" s="11"/>
    </x:row>
    <x:row r="87" ht="42" customHeight="1">
      <x:c r="A87" s="13"/>
      <x:c r="B87" s="11"/>
      <x:c r="C87" s="11"/>
      <x:c r="D87" s="11"/>
      <x:c r="E87" s="11"/>
      <x:c r="F87" s="11"/>
      <x:c r="G87" s="11"/>
      <x:c r="H87" s="11"/>
      <x:c r="I87" s="11"/>
      <x:c r="J87" s="11"/>
      <x:c r="K87" s="11"/>
    </x:row>
    <x:row r="88" ht="42" customHeight="1">
      <x:c r="A88" s="13"/>
      <x:c r="B88" s="11"/>
      <x:c r="C88" s="11"/>
      <x:c r="D88" s="11"/>
      <x:c r="E88" s="11"/>
      <x:c r="F88" s="11"/>
      <x:c r="G88" s="11"/>
      <x:c r="H88" s="11"/>
      <x:c r="I88" s="11"/>
      <x:c r="J88" s="11"/>
      <x:c r="K88" s="11"/>
    </x:row>
    <x:row r="89" ht="42" customHeight="1">
      <x:c r="A89" s="13"/>
      <x:c r="B89" s="11"/>
      <x:c r="C89" s="11"/>
      <x:c r="D89" s="11"/>
      <x:c r="E89" s="11"/>
      <x:c r="F89" s="11"/>
      <x:c r="G89" s="11"/>
      <x:c r="H89" s="11"/>
      <x:c r="I89" s="11"/>
      <x:c r="J89" s="11"/>
      <x:c r="K89" s="11"/>
    </x:row>
    <x:row r="90" ht="42" customHeight="1">
      <x:c r="A90" s="13"/>
      <x:c r="B90" s="11"/>
      <x:c r="C90" s="11"/>
      <x:c r="D90" s="11"/>
      <x:c r="E90" s="11"/>
      <x:c r="F90" s="11"/>
      <x:c r="G90" s="11"/>
      <x:c r="H90" s="11"/>
      <x:c r="I90" s="11"/>
      <x:c r="J90" s="11"/>
      <x:c r="K90" s="11"/>
    </x:row>
    <x:row r="91" ht="42" customHeight="1">
      <x:c r="A91" s="13"/>
      <x:c r="B91" s="11"/>
      <x:c r="C91" s="11"/>
      <x:c r="D91" s="11"/>
      <x:c r="E91" s="11"/>
      <x:c r="F91" s="11"/>
      <x:c r="G91" s="11"/>
      <x:c r="H91" s="11"/>
      <x:c r="I91" s="11"/>
      <x:c r="J91" s="11"/>
      <x:c r="K91" s="11"/>
    </x:row>
    <x:row r="92" ht="42" customHeight="1">
      <x:c r="A92" s="13"/>
      <x:c r="B92" s="11"/>
      <x:c r="C92" s="11"/>
      <x:c r="D92" s="11"/>
      <x:c r="E92" s="11"/>
      <x:c r="F92" s="11"/>
      <x:c r="G92" s="11"/>
      <x:c r="H92" s="11"/>
      <x:c r="I92" s="11"/>
      <x:c r="J92" s="11"/>
      <x:c r="K92" s="11"/>
    </x:row>
    <x:row r="93" ht="42" customHeight="1">
      <x:c r="A93" s="13"/>
      <x:c r="B93" s="11"/>
      <x:c r="C93" s="11"/>
      <x:c r="D93" s="11"/>
      <x:c r="E93" s="11"/>
      <x:c r="F93" s="11"/>
      <x:c r="G93" s="11"/>
      <x:c r="H93" s="11"/>
      <x:c r="I93" s="11"/>
      <x:c r="J93" s="11"/>
      <x:c r="K93" s="11"/>
    </x:row>
    <x:row r="94" ht="42" customHeight="1">
      <x:c r="A94" s="13"/>
      <x:c r="B94" s="11"/>
      <x:c r="C94" s="11"/>
      <x:c r="D94" s="11"/>
      <x:c r="E94" s="11"/>
      <x:c r="F94" s="11"/>
      <x:c r="G94" s="11"/>
      <x:c r="H94" s="11"/>
      <x:c r="I94" s="11"/>
      <x:c r="J94" s="11"/>
      <x:c r="K94" s="11"/>
    </x:row>
    <x:row r="95" ht="42" customHeight="1">
      <x:c r="A95" s="13"/>
      <x:c r="B95" s="11"/>
      <x:c r="C95" s="11"/>
      <x:c r="D95" s="11"/>
      <x:c r="E95" s="11"/>
      <x:c r="F95" s="11"/>
      <x:c r="G95" s="11"/>
      <x:c r="H95" s="11"/>
      <x:c r="I95" s="11"/>
      <x:c r="J95" s="11"/>
      <x:c r="K95" s="11"/>
    </x:row>
    <x:row r="96" ht="42" customHeight="1">
      <x:c r="A96" s="13"/>
      <x:c r="B96" s="11"/>
      <x:c r="C96" s="11"/>
      <x:c r="D96" s="11"/>
      <x:c r="E96" s="11"/>
      <x:c r="F96" s="11"/>
      <x:c r="G96" s="11"/>
      <x:c r="H96" s="11"/>
      <x:c r="I96" s="11"/>
      <x:c r="J96" s="11"/>
      <x:c r="K96" s="11"/>
    </x:row>
    <x:row r="97" ht="42" customHeight="1">
      <x:c r="A97" s="13"/>
      <x:c r="B97" s="11"/>
      <x:c r="C97" s="11"/>
      <x:c r="D97" s="11"/>
      <x:c r="E97" s="11"/>
      <x:c r="F97" s="11"/>
      <x:c r="G97" s="11"/>
      <x:c r="H97" s="11"/>
      <x:c r="I97" s="11"/>
      <x:c r="J97" s="11"/>
      <x:c r="K97" s="11"/>
    </x:row>
    <x:row r="98" ht="42" customHeight="1">
      <x:c r="A98" s="13"/>
      <x:c r="B98" s="11"/>
      <x:c r="C98" s="11"/>
      <x:c r="D98" s="11"/>
      <x:c r="E98" s="11"/>
      <x:c r="F98" s="11"/>
      <x:c r="G98" s="11"/>
      <x:c r="H98" s="11"/>
      <x:c r="I98" s="11"/>
      <x:c r="J98" s="11"/>
      <x:c r="K98" s="11"/>
    </x:row>
    <x:row r="99" ht="42" customHeight="1">
      <x:c r="A99" s="13"/>
      <x:c r="B99" s="11"/>
      <x:c r="C99" s="11"/>
      <x:c r="D99" s="11"/>
      <x:c r="E99" s="11"/>
      <x:c r="F99" s="11"/>
      <x:c r="G99" s="11"/>
      <x:c r="H99" s="11"/>
      <x:c r="I99" s="11"/>
      <x:c r="J99" s="11"/>
      <x:c r="K99" s="11"/>
    </x:row>
    <x:row r="100" ht="42" customHeight="1">
      <x:c r="A100" s="13"/>
      <x:c r="B100" s="11"/>
      <x:c r="C100" s="11"/>
      <x:c r="D100" s="11"/>
      <x:c r="E100" s="11"/>
      <x:c r="F100" s="11"/>
      <x:c r="G100" s="11"/>
      <x:c r="H100" s="11"/>
      <x:c r="I100" s="11"/>
      <x:c r="J100" s="11"/>
      <x:c r="K100" s="11"/>
    </x:row>
    <x:row r="101" ht="42" customHeight="1">
      <x:c r="A101" s="13"/>
      <x:c r="B101" s="11"/>
      <x:c r="C101" s="11"/>
      <x:c r="D101" s="11"/>
      <x:c r="E101" s="11"/>
      <x:c r="F101" s="11"/>
      <x:c r="G101" s="11"/>
      <x:c r="H101" s="11"/>
      <x:c r="I101" s="11"/>
      <x:c r="J101" s="11"/>
      <x:c r="K101" s="11"/>
    </x:row>
    <x:row r="102" ht="42" customHeight="1">
      <x:c r="A102" s="13"/>
      <x:c r="B102" s="11"/>
      <x:c r="C102" s="11"/>
      <x:c r="D102" s="11"/>
      <x:c r="E102" s="11"/>
      <x:c r="F102" s="11"/>
      <x:c r="G102" s="11"/>
      <x:c r="H102" s="11"/>
      <x:c r="I102" s="11"/>
      <x:c r="J102" s="11"/>
      <x:c r="K102" s="11"/>
    </x:row>
    <x:row r="103" ht="42" customHeight="1">
      <x:c r="A103" s="13"/>
      <x:c r="B103" s="11"/>
      <x:c r="C103" s="11"/>
      <x:c r="D103" s="11"/>
      <x:c r="E103" s="11"/>
      <x:c r="F103" s="11"/>
      <x:c r="G103" s="11"/>
      <x:c r="H103" s="11"/>
      <x:c r="I103" s="11"/>
      <x:c r="J103" s="11"/>
      <x:c r="K103" s="11"/>
    </x:row>
    <x:row r="104" ht="42" customHeight="1">
      <x:c r="A104" s="13"/>
      <x:c r="B104" s="11"/>
      <x:c r="C104" s="11"/>
      <x:c r="D104" s="11"/>
      <x:c r="E104" s="11"/>
      <x:c r="F104" s="11"/>
      <x:c r="G104" s="11"/>
      <x:c r="H104" s="11"/>
      <x:c r="I104" s="11"/>
      <x:c r="J104" s="11"/>
      <x:c r="K104" s="11"/>
    </x:row>
    <x:row r="105" ht="42" customHeight="1">
      <x:c r="A105" s="13"/>
      <x:c r="B105" s="11"/>
      <x:c r="C105" s="11"/>
      <x:c r="D105" s="11"/>
      <x:c r="E105" s="11"/>
      <x:c r="F105" s="11"/>
      <x:c r="G105" s="11"/>
      <x:c r="H105" s="11"/>
      <x:c r="I105" s="11"/>
      <x:c r="J105" s="11"/>
      <x:c r="K105" s="11"/>
    </x:row>
    <x:row r="106" ht="42" customHeight="1">
      <x:c r="A106" s="13"/>
      <x:c r="B106" s="11"/>
      <x:c r="C106" s="11"/>
      <x:c r="D106" s="11"/>
      <x:c r="E106" s="11"/>
      <x:c r="F106" s="11"/>
      <x:c r="G106" s="11"/>
      <x:c r="H106" s="11"/>
      <x:c r="I106" s="11"/>
      <x:c r="J106" s="11"/>
      <x:c r="K106" s="11"/>
    </x:row>
    <x:row r="107" ht="42" customHeight="1">
      <x:c r="A107" s="13"/>
      <x:c r="B107" s="11"/>
      <x:c r="C107" s="11"/>
      <x:c r="D107" s="11"/>
      <x:c r="E107" s="11"/>
      <x:c r="F107" s="11"/>
      <x:c r="G107" s="11"/>
      <x:c r="H107" s="11"/>
      <x:c r="I107" s="11"/>
      <x:c r="J107" s="11"/>
      <x:c r="K107" s="11"/>
    </x:row>
    <x:row r="108" ht="42" customHeight="1">
      <x:c r="A108" s="13"/>
      <x:c r="B108" s="11"/>
      <x:c r="C108" s="11"/>
      <x:c r="D108" s="11"/>
      <x:c r="E108" s="11"/>
      <x:c r="F108" s="11"/>
      <x:c r="G108" s="11"/>
      <x:c r="H108" s="11"/>
      <x:c r="I108" s="11"/>
      <x:c r="J108" s="11"/>
      <x:c r="K108" s="11"/>
    </x:row>
    <x:row r="109" ht="42" customHeight="1">
      <x:c r="A109" s="13"/>
      <x:c r="B109" s="11"/>
      <x:c r="C109" s="11"/>
      <x:c r="D109" s="11"/>
      <x:c r="E109" s="11"/>
      <x:c r="F109" s="11"/>
      <x:c r="G109" s="11"/>
      <x:c r="H109" s="11"/>
      <x:c r="I109" s="11"/>
      <x:c r="J109" s="11"/>
      <x:c r="K109" s="11"/>
    </x:row>
    <x:row r="110" ht="42" customHeight="1">
      <x:c r="A110" s="13"/>
      <x:c r="B110" s="11"/>
      <x:c r="C110" s="11"/>
      <x:c r="D110" s="11"/>
      <x:c r="E110" s="11"/>
      <x:c r="F110" s="11"/>
      <x:c r="G110" s="11"/>
      <x:c r="H110" s="11"/>
      <x:c r="I110" s="11"/>
      <x:c r="J110" s="11"/>
      <x:c r="K110" s="11"/>
    </x:row>
    <x:row r="111" ht="42" customHeight="1">
      <x:c r="A111" s="13"/>
      <x:c r="B111" s="11"/>
      <x:c r="C111" s="11"/>
      <x:c r="D111" s="11"/>
      <x:c r="E111" s="11"/>
      <x:c r="F111" s="11"/>
      <x:c r="G111" s="11"/>
      <x:c r="H111" s="11"/>
      <x:c r="I111" s="11"/>
      <x:c r="J111" s="11"/>
      <x:c r="K111" s="11"/>
    </x:row>
    <x:row r="112" ht="42" customHeight="1">
      <x:c r="A112" s="13"/>
      <x:c r="B112" s="11"/>
      <x:c r="C112" s="11"/>
      <x:c r="D112" s="11"/>
      <x:c r="E112" s="11"/>
      <x:c r="F112" s="11"/>
      <x:c r="G112" s="11"/>
      <x:c r="H112" s="11"/>
      <x:c r="I112" s="11"/>
      <x:c r="J112" s="11"/>
      <x:c r="K112" s="11"/>
    </x:row>
    <x:row r="113" ht="42" customHeight="1">
      <x:c r="A113" s="13"/>
      <x:c r="B113" s="11"/>
      <x:c r="C113" s="11"/>
      <x:c r="D113" s="11"/>
      <x:c r="E113" s="11"/>
      <x:c r="F113" s="11"/>
      <x:c r="G113" s="11"/>
      <x:c r="H113" s="11"/>
      <x:c r="I113" s="11"/>
      <x:c r="J113" s="11"/>
      <x:c r="K113" s="11"/>
    </x:row>
    <x:row r="114" ht="42" customHeight="1">
      <x:c r="A114" s="13"/>
      <x:c r="B114" s="11"/>
      <x:c r="C114" s="11"/>
      <x:c r="D114" s="11"/>
      <x:c r="E114" s="11"/>
      <x:c r="F114" s="11"/>
      <x:c r="G114" s="11"/>
      <x:c r="H114" s="11"/>
      <x:c r="I114" s="11"/>
      <x:c r="J114" s="11"/>
      <x:c r="K114" s="11"/>
    </x:row>
    <x:row r="115" ht="42" customHeight="1">
      <x:c r="A115" s="13"/>
      <x:c r="B115" s="11"/>
      <x:c r="C115" s="11"/>
      <x:c r="D115" s="11"/>
      <x:c r="E115" s="11"/>
      <x:c r="F115" s="11"/>
      <x:c r="G115" s="11"/>
      <x:c r="H115" s="11"/>
      <x:c r="I115" s="11"/>
      <x:c r="J115" s="11"/>
      <x:c r="K115" s="11"/>
    </x:row>
    <x:row r="116" ht="42" customHeight="1">
      <x:c r="A116" s="13"/>
      <x:c r="B116" s="11"/>
      <x:c r="C116" s="11"/>
      <x:c r="D116" s="11"/>
      <x:c r="E116" s="11"/>
      <x:c r="F116" s="11"/>
      <x:c r="G116" s="11"/>
      <x:c r="H116" s="11"/>
      <x:c r="I116" s="11"/>
      <x:c r="J116" s="11"/>
      <x:c r="K116" s="11"/>
    </x:row>
    <x:row r="117" ht="42" customHeight="1">
      <x:c r="A117" s="13"/>
      <x:c r="B117" s="11"/>
      <x:c r="C117" s="11"/>
      <x:c r="D117" s="11"/>
      <x:c r="E117" s="11"/>
      <x:c r="F117" s="11"/>
      <x:c r="G117" s="11"/>
      <x:c r="H117" s="11"/>
      <x:c r="I117" s="11"/>
      <x:c r="J117" s="11"/>
      <x:c r="K117" s="11"/>
    </x:row>
    <x:row r="118" ht="42" customHeight="1">
      <x:c r="A118" s="13"/>
      <x:c r="B118" s="11"/>
      <x:c r="C118" s="11"/>
      <x:c r="D118" s="11"/>
      <x:c r="E118" s="11"/>
      <x:c r="F118" s="11"/>
      <x:c r="G118" s="11"/>
      <x:c r="H118" s="11"/>
      <x:c r="I118" s="11"/>
      <x:c r="J118" s="11"/>
      <x:c r="K118" s="11"/>
    </x:row>
    <x:row r="119" ht="42" customHeight="1">
      <x:c r="A119" s="13"/>
      <x:c r="B119" s="11"/>
      <x:c r="C119" s="11"/>
      <x:c r="D119" s="11"/>
      <x:c r="E119" s="11"/>
      <x:c r="F119" s="11"/>
      <x:c r="G119" s="11"/>
      <x:c r="H119" s="11"/>
      <x:c r="I119" s="11"/>
      <x:c r="J119" s="11"/>
      <x:c r="K119" s="11"/>
    </x:row>
    <x:row r="120" ht="42" customHeight="1">
      <x:c r="A120" s="13"/>
      <x:c r="B120" s="11"/>
      <x:c r="C120" s="11"/>
      <x:c r="D120" s="11"/>
      <x:c r="E120" s="11"/>
      <x:c r="F120" s="11"/>
      <x:c r="G120" s="11"/>
      <x:c r="H120" s="11"/>
      <x:c r="I120" s="11"/>
      <x:c r="J120" s="11"/>
      <x:c r="K120" s="11"/>
    </x:row>
    <x:row r="121" ht="42" customHeight="1">
      <x:c r="A121" s="13"/>
      <x:c r="B121" s="11"/>
      <x:c r="C121" s="11"/>
      <x:c r="D121" s="11"/>
      <x:c r="E121" s="11"/>
      <x:c r="F121" s="11"/>
      <x:c r="G121" s="11"/>
      <x:c r="H121" s="11"/>
      <x:c r="I121" s="11"/>
      <x:c r="J121" s="11"/>
      <x:c r="K121" s="11"/>
    </x:row>
    <x:row r="122" ht="42" customHeight="1">
      <x:c r="A122" s="13"/>
      <x:c r="B122" s="11"/>
      <x:c r="C122" s="11"/>
      <x:c r="D122" s="11"/>
      <x:c r="E122" s="11"/>
      <x:c r="F122" s="11"/>
      <x:c r="G122" s="11"/>
      <x:c r="H122" s="11"/>
      <x:c r="I122" s="11"/>
      <x:c r="J122" s="11"/>
      <x:c r="K122" s="11"/>
    </x:row>
    <x:row r="123" ht="42" customHeight="1">
      <x:c r="A123" s="13"/>
      <x:c r="B123" s="11"/>
      <x:c r="C123" s="11"/>
      <x:c r="D123" s="11"/>
      <x:c r="E123" s="11"/>
      <x:c r="F123" s="11"/>
      <x:c r="G123" s="11"/>
      <x:c r="H123" s="11"/>
      <x:c r="I123" s="11"/>
      <x:c r="J123" s="11"/>
      <x:c r="K123" s="11"/>
    </x:row>
    <x:row r="124" ht="42" customHeight="1">
      <x:c r="A124" s="13"/>
      <x:c r="B124" s="11"/>
      <x:c r="C124" s="11"/>
      <x:c r="D124" s="11"/>
      <x:c r="E124" s="11"/>
      <x:c r="F124" s="11"/>
      <x:c r="G124" s="11"/>
      <x:c r="H124" s="11"/>
      <x:c r="I124" s="11"/>
      <x:c r="J124" s="11"/>
      <x:c r="K124" s="11"/>
    </x:row>
    <x:row r="125" ht="42" customHeight="1">
      <x:c r="A125" s="13"/>
      <x:c r="B125" s="11"/>
      <x:c r="C125" s="11"/>
      <x:c r="D125" s="11"/>
      <x:c r="E125" s="11"/>
      <x:c r="F125" s="11"/>
      <x:c r="G125" s="11"/>
      <x:c r="H125" s="11"/>
      <x:c r="I125" s="11"/>
      <x:c r="J125" s="11"/>
      <x:c r="K125" s="11"/>
    </x:row>
    <x:row r="126" ht="42" customHeight="1">
      <x:c r="A126" s="13"/>
      <x:c r="B126" s="11"/>
      <x:c r="C126" s="11"/>
      <x:c r="D126" s="11"/>
      <x:c r="E126" s="11"/>
      <x:c r="F126" s="11"/>
      <x:c r="G126" s="11"/>
      <x:c r="H126" s="11"/>
      <x:c r="I126" s="11"/>
      <x:c r="J126" s="11"/>
      <x:c r="K126" s="11"/>
    </x:row>
    <x:row r="127" ht="42" customHeight="1">
      <x:c r="A127" s="13"/>
      <x:c r="B127" s="11"/>
      <x:c r="C127" s="11"/>
      <x:c r="D127" s="11"/>
      <x:c r="E127" s="11"/>
      <x:c r="F127" s="11"/>
      <x:c r="G127" s="11"/>
      <x:c r="H127" s="11"/>
      <x:c r="I127" s="11"/>
      <x:c r="J127" s="11"/>
      <x:c r="K127" s="11"/>
    </x:row>
    <x:row r="128" ht="42" customHeight="1">
      <x:c r="A128" s="13"/>
      <x:c r="B128" s="11"/>
      <x:c r="C128" s="11"/>
      <x:c r="D128" s="11"/>
      <x:c r="E128" s="11"/>
      <x:c r="F128" s="11"/>
      <x:c r="G128" s="11"/>
      <x:c r="H128" s="11"/>
      <x:c r="I128" s="11"/>
      <x:c r="J128" s="11"/>
      <x:c r="K128" s="11"/>
    </x:row>
    <x:row r="129" ht="42" customHeight="1">
      <x:c r="A129" s="13"/>
      <x:c r="B129" s="11"/>
      <x:c r="C129" s="11"/>
      <x:c r="D129" s="11"/>
      <x:c r="E129" s="11"/>
      <x:c r="F129" s="11"/>
      <x:c r="G129" s="11"/>
      <x:c r="H129" s="11"/>
      <x:c r="I129" s="11"/>
      <x:c r="J129" s="11"/>
      <x:c r="K129" s="11"/>
    </x:row>
    <x:row r="130" ht="42" customHeight="1">
      <x:c r="A130" s="13"/>
      <x:c r="B130" s="11"/>
      <x:c r="C130" s="11"/>
      <x:c r="D130" s="11"/>
      <x:c r="E130" s="11"/>
      <x:c r="F130" s="11"/>
      <x:c r="G130" s="11"/>
      <x:c r="H130" s="11"/>
      <x:c r="I130" s="11"/>
      <x:c r="J130" s="11"/>
      <x:c r="K130" s="11"/>
    </x:row>
    <x:row r="131" ht="42" customHeight="1">
      <x:c r="A131" s="13"/>
      <x:c r="B131" s="11"/>
      <x:c r="C131" s="11"/>
      <x:c r="D131" s="11"/>
      <x:c r="E131" s="11"/>
      <x:c r="F131" s="11"/>
      <x:c r="G131" s="11"/>
      <x:c r="H131" s="11"/>
      <x:c r="I131" s="11"/>
      <x:c r="J131" s="11"/>
      <x:c r="K131" s="11"/>
    </x:row>
    <x:row r="132" ht="42" customHeight="1">
      <x:c r="A132" s="13"/>
      <x:c r="B132" s="11"/>
      <x:c r="C132" s="11"/>
      <x:c r="D132" s="11"/>
      <x:c r="E132" s="11"/>
      <x:c r="F132" s="11"/>
      <x:c r="G132" s="11"/>
      <x:c r="H132" s="11"/>
      <x:c r="I132" s="11"/>
      <x:c r="J132" s="11"/>
      <x:c r="K132" s="11"/>
    </x:row>
    <x:row r="133" ht="42" customHeight="1">
      <x:c r="A133" s="13"/>
      <x:c r="B133" s="11"/>
      <x:c r="C133" s="11"/>
      <x:c r="D133" s="11"/>
      <x:c r="E133" s="11"/>
      <x:c r="F133" s="11"/>
      <x:c r="G133" s="11"/>
      <x:c r="H133" s="11"/>
      <x:c r="I133" s="11"/>
      <x:c r="J133" s="11"/>
      <x:c r="K133" s="11"/>
    </x:row>
    <x:row r="134" ht="42" customHeight="1">
      <x:c r="A134" s="13"/>
      <x:c r="B134" s="11"/>
      <x:c r="C134" s="11"/>
      <x:c r="D134" s="11"/>
      <x:c r="E134" s="11"/>
      <x:c r="F134" s="11"/>
      <x:c r="G134" s="11"/>
      <x:c r="H134" s="11"/>
      <x:c r="I134" s="11"/>
      <x:c r="J134" s="11"/>
      <x:c r="K134" s="11"/>
    </x:row>
    <x:row r="135" ht="42" customHeight="1">
      <x:c r="A135" s="13"/>
      <x:c r="B135" s="11"/>
      <x:c r="C135" s="11"/>
      <x:c r="D135" s="11"/>
      <x:c r="E135" s="11"/>
      <x:c r="F135" s="11"/>
      <x:c r="G135" s="11"/>
      <x:c r="H135" s="11"/>
      <x:c r="I135" s="11"/>
      <x:c r="J135" s="11"/>
      <x:c r="K135" s="11"/>
    </x:row>
    <x:row r="136" ht="42" customHeight="1">
      <x:c r="A136" s="13"/>
      <x:c r="B136" s="11"/>
      <x:c r="C136" s="11"/>
      <x:c r="D136" s="11"/>
      <x:c r="E136" s="11"/>
      <x:c r="F136" s="11"/>
      <x:c r="G136" s="11"/>
      <x:c r="H136" s="11"/>
      <x:c r="I136" s="11"/>
      <x:c r="J136" s="11"/>
      <x:c r="K136" s="11"/>
    </x:row>
    <x:row r="137" ht="42" customHeight="1">
      <x:c r="A137" s="13"/>
      <x:c r="B137" s="11"/>
      <x:c r="C137" s="11"/>
      <x:c r="D137" s="11"/>
      <x:c r="E137" s="11"/>
      <x:c r="F137" s="11"/>
      <x:c r="G137" s="11"/>
      <x:c r="H137" s="11"/>
      <x:c r="I137" s="11"/>
      <x:c r="J137" s="11"/>
      <x:c r="K137" s="11"/>
    </x:row>
    <x:row r="138" ht="42" customHeight="1">
      <x:c r="A138" s="13"/>
      <x:c r="B138" s="11"/>
      <x:c r="C138" s="11"/>
      <x:c r="D138" s="11"/>
      <x:c r="E138" s="11"/>
      <x:c r="F138" s="11"/>
      <x:c r="G138" s="11"/>
      <x:c r="H138" s="11"/>
      <x:c r="I138" s="11"/>
      <x:c r="J138" s="11"/>
      <x:c r="K138" s="11"/>
    </x:row>
    <x:row r="139" ht="42" customHeight="1">
      <x:c r="A139" s="13"/>
      <x:c r="B139" s="11"/>
      <x:c r="C139" s="11"/>
      <x:c r="D139" s="11"/>
      <x:c r="E139" s="11"/>
      <x:c r="F139" s="11"/>
      <x:c r="G139" s="11"/>
      <x:c r="H139" s="11"/>
      <x:c r="I139" s="11"/>
      <x:c r="J139" s="11"/>
      <x:c r="K139" s="11"/>
    </x:row>
    <x:row r="140" ht="42" customHeight="1">
      <x:c r="A140" s="13"/>
      <x:c r="B140" s="11"/>
      <x:c r="C140" s="11"/>
      <x:c r="D140" s="11"/>
      <x:c r="E140" s="11"/>
      <x:c r="F140" s="11"/>
      <x:c r="G140" s="11"/>
      <x:c r="H140" s="11"/>
      <x:c r="I140" s="11"/>
      <x:c r="J140" s="11"/>
      <x:c r="K140" s="11"/>
    </x:row>
    <x:row r="141" ht="42" customHeight="1">
      <x:c r="A141" s="13"/>
      <x:c r="B141" s="11"/>
      <x:c r="C141" s="11"/>
      <x:c r="D141" s="11"/>
      <x:c r="E141" s="11"/>
      <x:c r="F141" s="11"/>
      <x:c r="G141" s="11"/>
      <x:c r="H141" s="11"/>
      <x:c r="I141" s="11"/>
      <x:c r="J141" s="11"/>
      <x:c r="K141" s="11"/>
    </x:row>
    <x:row r="142" ht="42" customHeight="1">
      <x:c r="A142" s="13"/>
      <x:c r="B142" s="11"/>
      <x:c r="C142" s="11"/>
      <x:c r="D142" s="11"/>
      <x:c r="E142" s="11"/>
      <x:c r="F142" s="11"/>
      <x:c r="G142" s="11"/>
      <x:c r="H142" s="11"/>
      <x:c r="I142" s="11"/>
      <x:c r="J142" s="11"/>
      <x:c r="K142" s="11"/>
    </x:row>
    <x:row r="143" ht="42" customHeight="1">
      <x:c r="A143" s="13"/>
      <x:c r="B143" s="11"/>
      <x:c r="C143" s="11"/>
      <x:c r="D143" s="11"/>
      <x:c r="E143" s="11"/>
      <x:c r="F143" s="11"/>
      <x:c r="G143" s="11"/>
      <x:c r="H143" s="11"/>
      <x:c r="I143" s="11"/>
      <x:c r="J143" s="11"/>
      <x:c r="K143" s="11"/>
    </x:row>
    <x:row r="144" ht="42" customHeight="1">
      <x:c r="A144" s="13"/>
      <x:c r="B144" s="11"/>
      <x:c r="C144" s="11"/>
      <x:c r="D144" s="11"/>
      <x:c r="E144" s="11"/>
      <x:c r="F144" s="11"/>
      <x:c r="G144" s="11"/>
      <x:c r="H144" s="11"/>
      <x:c r="I144" s="11"/>
      <x:c r="J144" s="11"/>
      <x:c r="K144" s="11"/>
    </x:row>
    <x:row r="145" ht="42" customHeight="1">
      <x:c r="A145" s="13"/>
      <x:c r="B145" s="11"/>
      <x:c r="C145" s="11"/>
      <x:c r="D145" s="11"/>
      <x:c r="E145" s="11"/>
      <x:c r="F145" s="11"/>
      <x:c r="G145" s="11"/>
      <x:c r="H145" s="11"/>
      <x:c r="I145" s="11"/>
      <x:c r="J145" s="11"/>
      <x:c r="K145" s="11"/>
    </x:row>
    <x:row r="146" ht="42" customHeight="1">
      <x:c r="A146" s="13"/>
      <x:c r="B146" s="11"/>
      <x:c r="C146" s="11"/>
      <x:c r="D146" s="11"/>
      <x:c r="E146" s="11"/>
      <x:c r="F146" s="11"/>
      <x:c r="G146" s="11"/>
      <x:c r="H146" s="11"/>
      <x:c r="I146" s="11"/>
      <x:c r="J146" s="11"/>
      <x:c r="K146" s="11"/>
    </x:row>
    <x:row r="147" ht="42" customHeight="1">
      <x:c r="A147" s="13"/>
      <x:c r="B147" s="11"/>
      <x:c r="C147" s="11"/>
      <x:c r="D147" s="11"/>
      <x:c r="E147" s="11"/>
      <x:c r="F147" s="11"/>
      <x:c r="G147" s="11"/>
      <x:c r="H147" s="11"/>
      <x:c r="I147" s="11"/>
      <x:c r="J147" s="11"/>
      <x:c r="K147" s="11"/>
    </x:row>
    <x:row r="148" ht="42" customHeight="1">
      <x:c r="A148" s="13"/>
      <x:c r="B148" s="11"/>
      <x:c r="C148" s="11"/>
      <x:c r="D148" s="11"/>
      <x:c r="E148" s="11"/>
      <x:c r="F148" s="11"/>
      <x:c r="G148" s="11"/>
      <x:c r="H148" s="11"/>
      <x:c r="I148" s="11"/>
      <x:c r="J148" s="11"/>
      <x:c r="K148" s="11"/>
    </x:row>
    <x:row r="149" ht="42" customHeight="1">
      <x:c r="A149" s="13"/>
      <x:c r="B149" s="11"/>
      <x:c r="C149" s="11"/>
      <x:c r="D149" s="11"/>
      <x:c r="E149" s="11"/>
      <x:c r="F149" s="11"/>
      <x:c r="G149" s="11"/>
      <x:c r="H149" s="11"/>
      <x:c r="I149" s="11"/>
      <x:c r="J149" s="11"/>
      <x:c r="K149" s="11"/>
    </x:row>
    <x:row r="150" ht="42" customHeight="1">
      <x:c r="A150" s="13"/>
      <x:c r="B150" s="11"/>
      <x:c r="C150" s="11"/>
      <x:c r="D150" s="11"/>
      <x:c r="E150" s="11"/>
      <x:c r="F150" s="11"/>
      <x:c r="G150" s="11"/>
      <x:c r="H150" s="11"/>
      <x:c r="I150" s="11"/>
      <x:c r="J150" s="11"/>
      <x:c r="K150" s="11"/>
    </x:row>
    <x:row r="151" ht="42" customHeight="1">
      <x:c r="A151" s="13"/>
      <x:c r="B151" s="11"/>
      <x:c r="C151" s="11"/>
      <x:c r="D151" s="11"/>
      <x:c r="E151" s="11"/>
      <x:c r="F151" s="11"/>
      <x:c r="G151" s="11"/>
      <x:c r="H151" s="11"/>
      <x:c r="I151" s="11"/>
      <x:c r="J151" s="11"/>
      <x:c r="K151" s="11"/>
    </x:row>
    <x:row r="152" ht="42" customHeight="1">
      <x:c r="A152" s="13"/>
      <x:c r="B152" s="11"/>
      <x:c r="C152" s="11"/>
      <x:c r="D152" s="11"/>
      <x:c r="E152" s="11"/>
      <x:c r="F152" s="11"/>
      <x:c r="G152" s="11"/>
      <x:c r="H152" s="11"/>
      <x:c r="I152" s="11"/>
      <x:c r="J152" s="11"/>
      <x:c r="K152" s="11"/>
    </x:row>
    <x:row r="153" ht="42" customHeight="1">
      <x:c r="A153" s="13"/>
      <x:c r="B153" s="11"/>
      <x:c r="C153" s="11"/>
      <x:c r="D153" s="11"/>
      <x:c r="E153" s="11"/>
      <x:c r="F153" s="11"/>
      <x:c r="G153" s="11"/>
      <x:c r="H153" s="11"/>
      <x:c r="I153" s="11"/>
      <x:c r="J153" s="11"/>
      <x:c r="K153" s="11"/>
    </x:row>
    <x:row r="154" ht="42" customHeight="1">
      <x:c r="A154" s="13"/>
      <x:c r="B154" s="11"/>
      <x:c r="C154" s="11"/>
      <x:c r="D154" s="11"/>
      <x:c r="E154" s="11"/>
      <x:c r="F154" s="11"/>
      <x:c r="G154" s="11"/>
      <x:c r="H154" s="11"/>
      <x:c r="I154" s="11"/>
      <x:c r="J154" s="11"/>
      <x:c r="K154" s="11"/>
    </x:row>
  </x:sheetData>
  <x:mergeCells>
    <x:mergeCell ref="A1:K1"/>
    <x:mergeCell ref="A2:K2"/>
  </x:mergeCells>
  <x:conditionalFormatting sqref="H5:H154">
    <x:cfRule type="cellIs" dxfId="0" priority="1" operator="equal">
      <x:formula>1</x:formula>
    </x:cfRule>
    <x:cfRule type="cellIs" dxfId="1" priority="2" operator="equal">
      <x:formula>2</x:formula>
    </x:cfRule>
    <x:cfRule type="cellIs" dxfId="2" priority="3" operator="equal">
      <x:formula>3</x:formula>
    </x:cfRule>
    <x:cfRule type="cellIs" dxfId="3" priority="4" operator="equal">
      <x:formula>4</x:formula>
    </x:cfRule>
  </x:conditionalFormatting>
  <x:dataValidations count="2">
    <x:dataValidation type="list" sqref="B5:B154">
      <x:formula1>"MM12,COM11,IBDS"</x:formula1>
    </x:dataValidation>
    <x:dataValidation type="whole" operator="between" sqref="H5:H154">
      <x:formula1>1</x:formula1>
      <x:formula2>4</x:formula2>
    </x:dataValidation>
  </x:dataValidations>
  <x:pageMargins left="0.7" right="0.7" top="0.75" bottom="0.75" header="0.3" footer="0.3"/>
  <x:tableParts count="1">
    <x:tablePart xmlns:r="http://schemas.openxmlformats.org/officeDocument/2006/relationships" r:id="Rb8e069a628fd4e01"/>
  </x:tableParts>
</x:worksheet>
</file>

<file path=xl/worksheets/sheet5.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24" hidden="0" customWidth="1"/>
    <x:col min="2" max="2" width="12" hidden="0" customWidth="1"/>
    <x:col min="3" max="3" width="21" hidden="0" customWidth="1"/>
    <x:col min="4" max="4" width="31" hidden="0" customWidth="1"/>
    <x:col min="5" max="5" width="15" hidden="0" customWidth="1"/>
    <x:col min="6" max="6" width="20" hidden="0" customWidth="1"/>
    <x:col min="7" max="7" width="17" hidden="0" customWidth="1"/>
    <x:col min="8" max="8" width="27" hidden="0" customWidth="1"/>
    <x:col min="9" max="9" width="26" hidden="0" customWidth="1"/>
    <x:col min="10" max="10" width="36" hidden="0" customWidth="1"/>
    <x:col min="11" max="11" width="58" hidden="0" customWidth="1"/>
    <x:col min="12" max="12" width="45" hidden="0" customWidth="1"/>
    <x:col min="13" max="13" width="20" hidden="0" customWidth="1"/>
    <x:col min="14" max="14" width="55" hidden="0" customWidth="1"/>
    <x:col min="15" max="15" width="35" hidden="0" customWidth="1"/>
    <x:col min="16" max="16" width="24" hidden="0" customWidth="1"/>
  </x:cols>
  <x:sheetData>
    <x:row r="1" ht="38" customHeight="1">
      <x:c r="A1" s="3" t="str">
        <x:v>Teacher skill evidence</x:v>
      </x:c>
      <x:c r="B1" s="3"/>
      <x:c r="C1" s="3"/>
      <x:c r="D1" s="3"/>
      <x:c r="E1" s="3"/>
      <x:c r="F1" s="3"/>
      <x:c r="G1" s="3"/>
      <x:c r="H1" s="3"/>
      <x:c r="I1" s="3"/>
      <x:c r="J1" s="3"/>
      <x:c r="K1" s="3"/>
      <x:c r="L1" s="3"/>
      <x:c r="M1" s="3"/>
      <x:c r="N1" s="3"/>
      <x:c r="O1" s="3"/>
      <x:c r="P1" s="3"/>
    </x:row>
    <x:row r="2" ht="44" customHeight="1">
      <x:c r="A2" s="5" t="str">
        <x:v>Record an actual observation, conversation or inspected product. Several methods may support one judgment. Outcome column: MM12/COM11 1–4; IBDS 1–7 course scale, not IA marks. Leave blank unless separately reviewed.</x:v>
      </x:c>
      <x:c r="B2" s="5"/>
      <x:c r="C2" s="5"/>
      <x:c r="D2" s="5"/>
      <x:c r="E2" s="5"/>
      <x:c r="F2" s="5"/>
      <x:c r="G2" s="5"/>
      <x:c r="H2" s="5"/>
      <x:c r="I2" s="5"/>
      <x:c r="J2" s="5"/>
      <x:c r="K2" s="5"/>
      <x:c r="L2" s="5"/>
      <x:c r="M2" s="5"/>
      <x:c r="N2" s="5"/>
      <x:c r="O2" s="5"/>
      <x:c r="P2" s="5"/>
    </x:row>
    <x:row r="3">
      <x:c r="A3" s="1"/>
      <x:c r="B3" s="1"/>
      <x:c r="C3" s="1"/>
      <x:c r="D3" s="1"/>
      <x:c r="E3" s="1"/>
      <x:c r="F3" s="1"/>
      <x:c r="G3" s="1"/>
      <x:c r="H3" s="1"/>
      <x:c r="I3" s="1"/>
      <x:c r="J3" s="1"/>
      <x:c r="K3" s="1"/>
      <x:c r="L3" s="1"/>
      <x:c r="M3" s="1"/>
      <x:c r="N3" s="1"/>
      <x:c r="O3" s="1"/>
      <x:c r="P3" s="1"/>
    </x:row>
    <x:row r="4" ht="34" customHeight="1">
      <x:c r="A4" s="8" t="str">
        <x:v>Record ID</x:v>
      </x:c>
      <x:c r="B4" s="8" t="str">
        <x:v>Course</x:v>
      </x:c>
      <x:c r="C4" s="8" t="str">
        <x:v>Student ID</x:v>
      </x:c>
      <x:c r="D4" s="8" t="str">
        <x:v>Skill ID</x:v>
      </x:c>
      <x:c r="E4" s="8" t="str">
        <x:v>Date</x:v>
      </x:c>
      <x:c r="F4" s="8" t="str">
        <x:v>Method</x:v>
      </x:c>
      <x:c r="G4" s="8" t="str">
        <x:v>Teacher level</x:v>
      </x:c>
      <x:c r="H4" s="8" t="str">
        <x:v>Conditions</x:v>
      </x:c>
      <x:c r="I4" s="8" t="str">
        <x:v>Task / attempt</x:v>
      </x:c>
      <x:c r="J4" s="8" t="str">
        <x:v>Artifact location</x:v>
      </x:c>
      <x:c r="K4" s="8" t="str">
        <x:v>What I observed</x:v>
      </x:c>
      <x:c r="L4" s="8" t="str">
        <x:v>Next step</x:v>
      </x:c>
      <x:c r="M4" s="8" t="str">
        <x:v>Teacher verified</x:v>
      </x:c>
      <x:c r="N4" s="8" t="str">
        <x:v>What the learner learned</x:v>
      </x:c>
      <x:c r="O4" s="8" t="str">
        <x:v>Linked outcome key</x:v>
      </x:c>
      <x:c r="P4" s="8" t="str">
        <x:v>Outcome judgment (course scale)</x:v>
      </x:c>
    </x:row>
    <x:row r="5" ht="42" customHeight="1">
      <x:c r="A5" s="11"/>
      <x:c r="B5" s="11"/>
      <x:c r="C5" s="11"/>
      <x:c r="D5" s="11"/>
      <x:c r="E5" s="13"/>
      <x:c r="F5" s="11"/>
      <x:c r="G5" s="11"/>
      <x:c r="H5" s="11"/>
      <x:c r="I5" s="11"/>
      <x:c r="J5" s="11"/>
      <x:c r="K5" s="11"/>
      <x:c r="L5" s="11"/>
      <x:c r="M5" s="11"/>
      <x:c r="N5" s="11"/>
      <x:c r="O5" s="11"/>
      <x:c r="P5" s="11"/>
    </x:row>
    <x:row r="6" ht="42" customHeight="1">
      <x:c r="A6" s="11"/>
      <x:c r="B6" s="11"/>
      <x:c r="C6" s="11"/>
      <x:c r="D6" s="11"/>
      <x:c r="E6" s="13"/>
      <x:c r="F6" s="11"/>
      <x:c r="G6" s="11"/>
      <x:c r="H6" s="11"/>
      <x:c r="I6" s="11"/>
      <x:c r="J6" s="11"/>
      <x:c r="K6" s="11"/>
      <x:c r="L6" s="11"/>
      <x:c r="M6" s="11"/>
      <x:c r="N6" s="11"/>
      <x:c r="O6" s="11"/>
      <x:c r="P6" s="11"/>
    </x:row>
    <x:row r="7" ht="42" customHeight="1">
      <x:c r="A7" s="11"/>
      <x:c r="B7" s="11"/>
      <x:c r="C7" s="11"/>
      <x:c r="D7" s="11"/>
      <x:c r="E7" s="13"/>
      <x:c r="F7" s="11"/>
      <x:c r="G7" s="11"/>
      <x:c r="H7" s="11"/>
      <x:c r="I7" s="11"/>
      <x:c r="J7" s="11"/>
      <x:c r="K7" s="11"/>
      <x:c r="L7" s="11"/>
      <x:c r="M7" s="11"/>
      <x:c r="N7" s="11"/>
      <x:c r="O7" s="11"/>
      <x:c r="P7" s="11"/>
    </x:row>
    <x:row r="8" ht="42" customHeight="1">
      <x:c r="A8" s="11"/>
      <x:c r="B8" s="11"/>
      <x:c r="C8" s="11"/>
      <x:c r="D8" s="11"/>
      <x:c r="E8" s="13"/>
      <x:c r="F8" s="11"/>
      <x:c r="G8" s="11"/>
      <x:c r="H8" s="11"/>
      <x:c r="I8" s="11"/>
      <x:c r="J8" s="11"/>
      <x:c r="K8" s="11"/>
      <x:c r="L8" s="11"/>
      <x:c r="M8" s="11"/>
      <x:c r="N8" s="11"/>
      <x:c r="O8" s="11"/>
      <x:c r="P8" s="11"/>
    </x:row>
    <x:row r="9" ht="42" customHeight="1">
      <x:c r="A9" s="11"/>
      <x:c r="B9" s="11"/>
      <x:c r="C9" s="11"/>
      <x:c r="D9" s="11"/>
      <x:c r="E9" s="13"/>
      <x:c r="F9" s="11"/>
      <x:c r="G9" s="11"/>
      <x:c r="H9" s="11"/>
      <x:c r="I9" s="11"/>
      <x:c r="J9" s="11"/>
      <x:c r="K9" s="11"/>
      <x:c r="L9" s="11"/>
      <x:c r="M9" s="11"/>
      <x:c r="N9" s="11"/>
      <x:c r="O9" s="11"/>
      <x:c r="P9" s="11"/>
    </x:row>
    <x:row r="10" ht="42" customHeight="1">
      <x:c r="A10" s="11"/>
      <x:c r="B10" s="11"/>
      <x:c r="C10" s="11"/>
      <x:c r="D10" s="11"/>
      <x:c r="E10" s="13"/>
      <x:c r="F10" s="11"/>
      <x:c r="G10" s="11"/>
      <x:c r="H10" s="11"/>
      <x:c r="I10" s="11"/>
      <x:c r="J10" s="11"/>
      <x:c r="K10" s="11"/>
      <x:c r="L10" s="11"/>
      <x:c r="M10" s="11"/>
      <x:c r="N10" s="11"/>
      <x:c r="O10" s="11"/>
      <x:c r="P10" s="11"/>
    </x:row>
    <x:row r="11" ht="42" customHeight="1">
      <x:c r="A11" s="11"/>
      <x:c r="B11" s="11"/>
      <x:c r="C11" s="11"/>
      <x:c r="D11" s="11"/>
      <x:c r="E11" s="13"/>
      <x:c r="F11" s="11"/>
      <x:c r="G11" s="11"/>
      <x:c r="H11" s="11"/>
      <x:c r="I11" s="11"/>
      <x:c r="J11" s="11"/>
      <x:c r="K11" s="11"/>
      <x:c r="L11" s="11"/>
      <x:c r="M11" s="11"/>
      <x:c r="N11" s="11"/>
      <x:c r="O11" s="11"/>
      <x:c r="P11" s="11"/>
    </x:row>
    <x:row r="12" ht="42" customHeight="1">
      <x:c r="A12" s="11"/>
      <x:c r="B12" s="11"/>
      <x:c r="C12" s="11"/>
      <x:c r="D12" s="11"/>
      <x:c r="E12" s="13"/>
      <x:c r="F12" s="11"/>
      <x:c r="G12" s="11"/>
      <x:c r="H12" s="11"/>
      <x:c r="I12" s="11"/>
      <x:c r="J12" s="11"/>
      <x:c r="K12" s="11"/>
      <x:c r="L12" s="11"/>
      <x:c r="M12" s="11"/>
      <x:c r="N12" s="11"/>
      <x:c r="O12" s="11"/>
      <x:c r="P12" s="11"/>
    </x:row>
    <x:row r="13" ht="42" customHeight="1">
      <x:c r="A13" s="11"/>
      <x:c r="B13" s="11"/>
      <x:c r="C13" s="11"/>
      <x:c r="D13" s="11"/>
      <x:c r="E13" s="13"/>
      <x:c r="F13" s="11"/>
      <x:c r="G13" s="11"/>
      <x:c r="H13" s="11"/>
      <x:c r="I13" s="11"/>
      <x:c r="J13" s="11"/>
      <x:c r="K13" s="11"/>
      <x:c r="L13" s="11"/>
      <x:c r="M13" s="11"/>
      <x:c r="N13" s="11"/>
      <x:c r="O13" s="11"/>
      <x:c r="P13" s="11"/>
    </x:row>
    <x:row r="14" ht="42" customHeight="1">
      <x:c r="A14" s="11"/>
      <x:c r="B14" s="11"/>
      <x:c r="C14" s="11"/>
      <x:c r="D14" s="11"/>
      <x:c r="E14" s="13"/>
      <x:c r="F14" s="11"/>
      <x:c r="G14" s="11"/>
      <x:c r="H14" s="11"/>
      <x:c r="I14" s="11"/>
      <x:c r="J14" s="11"/>
      <x:c r="K14" s="11"/>
      <x:c r="L14" s="11"/>
      <x:c r="M14" s="11"/>
      <x:c r="N14" s="11"/>
      <x:c r="O14" s="11"/>
      <x:c r="P14" s="11"/>
    </x:row>
    <x:row r="15" ht="42" customHeight="1">
      <x:c r="A15" s="11"/>
      <x:c r="B15" s="11"/>
      <x:c r="C15" s="11"/>
      <x:c r="D15" s="11"/>
      <x:c r="E15" s="13"/>
      <x:c r="F15" s="11"/>
      <x:c r="G15" s="11"/>
      <x:c r="H15" s="11"/>
      <x:c r="I15" s="11"/>
      <x:c r="J15" s="11"/>
      <x:c r="K15" s="11"/>
      <x:c r="L15" s="11"/>
      <x:c r="M15" s="11"/>
      <x:c r="N15" s="11"/>
      <x:c r="O15" s="11"/>
      <x:c r="P15" s="11"/>
    </x:row>
    <x:row r="16" ht="42" customHeight="1">
      <x:c r="A16" s="11"/>
      <x:c r="B16" s="11"/>
      <x:c r="C16" s="11"/>
      <x:c r="D16" s="11"/>
      <x:c r="E16" s="13"/>
      <x:c r="F16" s="11"/>
      <x:c r="G16" s="11"/>
      <x:c r="H16" s="11"/>
      <x:c r="I16" s="11"/>
      <x:c r="J16" s="11"/>
      <x:c r="K16" s="11"/>
      <x:c r="L16" s="11"/>
      <x:c r="M16" s="11"/>
      <x:c r="N16" s="11"/>
      <x:c r="O16" s="11"/>
      <x:c r="P16" s="11"/>
    </x:row>
    <x:row r="17" ht="42" customHeight="1">
      <x:c r="A17" s="11"/>
      <x:c r="B17" s="11"/>
      <x:c r="C17" s="11"/>
      <x:c r="D17" s="11"/>
      <x:c r="E17" s="13"/>
      <x:c r="F17" s="11"/>
      <x:c r="G17" s="11"/>
      <x:c r="H17" s="11"/>
      <x:c r="I17" s="11"/>
      <x:c r="J17" s="11"/>
      <x:c r="K17" s="11"/>
      <x:c r="L17" s="11"/>
      <x:c r="M17" s="11"/>
      <x:c r="N17" s="11"/>
      <x:c r="O17" s="11"/>
      <x:c r="P17" s="11"/>
    </x:row>
    <x:row r="18" ht="42" customHeight="1">
      <x:c r="A18" s="11"/>
      <x:c r="B18" s="11"/>
      <x:c r="C18" s="11"/>
      <x:c r="D18" s="11"/>
      <x:c r="E18" s="13"/>
      <x:c r="F18" s="11"/>
      <x:c r="G18" s="11"/>
      <x:c r="H18" s="11"/>
      <x:c r="I18" s="11"/>
      <x:c r="J18" s="11"/>
      <x:c r="K18" s="11"/>
      <x:c r="L18" s="11"/>
      <x:c r="M18" s="11"/>
      <x:c r="N18" s="11"/>
      <x:c r="O18" s="11"/>
      <x:c r="P18" s="11"/>
    </x:row>
    <x:row r="19" ht="42" customHeight="1">
      <x:c r="A19" s="11"/>
      <x:c r="B19" s="11"/>
      <x:c r="C19" s="11"/>
      <x:c r="D19" s="11"/>
      <x:c r="E19" s="13"/>
      <x:c r="F19" s="11"/>
      <x:c r="G19" s="11"/>
      <x:c r="H19" s="11"/>
      <x:c r="I19" s="11"/>
      <x:c r="J19" s="11"/>
      <x:c r="K19" s="11"/>
      <x:c r="L19" s="11"/>
      <x:c r="M19" s="11"/>
      <x:c r="N19" s="11"/>
      <x:c r="O19" s="11"/>
      <x:c r="P19" s="11"/>
    </x:row>
    <x:row r="20" ht="42" customHeight="1">
      <x:c r="A20" s="11"/>
      <x:c r="B20" s="11"/>
      <x:c r="C20" s="11"/>
      <x:c r="D20" s="11"/>
      <x:c r="E20" s="13"/>
      <x:c r="F20" s="11"/>
      <x:c r="G20" s="11"/>
      <x:c r="H20" s="11"/>
      <x:c r="I20" s="11"/>
      <x:c r="J20" s="11"/>
      <x:c r="K20" s="11"/>
      <x:c r="L20" s="11"/>
      <x:c r="M20" s="11"/>
      <x:c r="N20" s="11"/>
      <x:c r="O20" s="11"/>
      <x:c r="P20" s="11"/>
    </x:row>
    <x:row r="21" ht="42" customHeight="1">
      <x:c r="A21" s="11"/>
      <x:c r="B21" s="11"/>
      <x:c r="C21" s="11"/>
      <x:c r="D21" s="11"/>
      <x:c r="E21" s="13"/>
      <x:c r="F21" s="11"/>
      <x:c r="G21" s="11"/>
      <x:c r="H21" s="11"/>
      <x:c r="I21" s="11"/>
      <x:c r="J21" s="11"/>
      <x:c r="K21" s="11"/>
      <x:c r="L21" s="11"/>
      <x:c r="M21" s="11"/>
      <x:c r="N21" s="11"/>
      <x:c r="O21" s="11"/>
      <x:c r="P21" s="11"/>
    </x:row>
    <x:row r="22" ht="42" customHeight="1">
      <x:c r="A22" s="11"/>
      <x:c r="B22" s="11"/>
      <x:c r="C22" s="11"/>
      <x:c r="D22" s="11"/>
      <x:c r="E22" s="13"/>
      <x:c r="F22" s="11"/>
      <x:c r="G22" s="11"/>
      <x:c r="H22" s="11"/>
      <x:c r="I22" s="11"/>
      <x:c r="J22" s="11"/>
      <x:c r="K22" s="11"/>
      <x:c r="L22" s="11"/>
      <x:c r="M22" s="11"/>
      <x:c r="N22" s="11"/>
      <x:c r="O22" s="11"/>
      <x:c r="P22" s="11"/>
    </x:row>
    <x:row r="23" ht="42" customHeight="1">
      <x:c r="A23" s="11"/>
      <x:c r="B23" s="11"/>
      <x:c r="C23" s="11"/>
      <x:c r="D23" s="11"/>
      <x:c r="E23" s="13"/>
      <x:c r="F23" s="11"/>
      <x:c r="G23" s="11"/>
      <x:c r="H23" s="11"/>
      <x:c r="I23" s="11"/>
      <x:c r="J23" s="11"/>
      <x:c r="K23" s="11"/>
      <x:c r="L23" s="11"/>
      <x:c r="M23" s="11"/>
      <x:c r="N23" s="11"/>
      <x:c r="O23" s="11"/>
      <x:c r="P23" s="11"/>
    </x:row>
    <x:row r="24" ht="42" customHeight="1">
      <x:c r="A24" s="11"/>
      <x:c r="B24" s="11"/>
      <x:c r="C24" s="11"/>
      <x:c r="D24" s="11"/>
      <x:c r="E24" s="13"/>
      <x:c r="F24" s="11"/>
      <x:c r="G24" s="11"/>
      <x:c r="H24" s="11"/>
      <x:c r="I24" s="11"/>
      <x:c r="J24" s="11"/>
      <x:c r="K24" s="11"/>
      <x:c r="L24" s="11"/>
      <x:c r="M24" s="11"/>
      <x:c r="N24" s="11"/>
      <x:c r="O24" s="11"/>
      <x:c r="P24" s="11"/>
    </x:row>
    <x:row r="25" ht="42" customHeight="1">
      <x:c r="A25" s="11"/>
      <x:c r="B25" s="11"/>
      <x:c r="C25" s="11"/>
      <x:c r="D25" s="11"/>
      <x:c r="E25" s="13"/>
      <x:c r="F25" s="11"/>
      <x:c r="G25" s="11"/>
      <x:c r="H25" s="11"/>
      <x:c r="I25" s="11"/>
      <x:c r="J25" s="11"/>
      <x:c r="K25" s="11"/>
      <x:c r="L25" s="11"/>
      <x:c r="M25" s="11"/>
      <x:c r="N25" s="11"/>
      <x:c r="O25" s="11"/>
      <x:c r="P25" s="11"/>
    </x:row>
    <x:row r="26" ht="42" customHeight="1">
      <x:c r="A26" s="11"/>
      <x:c r="B26" s="11"/>
      <x:c r="C26" s="11"/>
      <x:c r="D26" s="11"/>
      <x:c r="E26" s="13"/>
      <x:c r="F26" s="11"/>
      <x:c r="G26" s="11"/>
      <x:c r="H26" s="11"/>
      <x:c r="I26" s="11"/>
      <x:c r="J26" s="11"/>
      <x:c r="K26" s="11"/>
      <x:c r="L26" s="11"/>
      <x:c r="M26" s="11"/>
      <x:c r="N26" s="11"/>
      <x:c r="O26" s="11"/>
      <x:c r="P26" s="11"/>
    </x:row>
    <x:row r="27" ht="42" customHeight="1">
      <x:c r="A27" s="11"/>
      <x:c r="B27" s="11"/>
      <x:c r="C27" s="11"/>
      <x:c r="D27" s="11"/>
      <x:c r="E27" s="13"/>
      <x:c r="F27" s="11"/>
      <x:c r="G27" s="11"/>
      <x:c r="H27" s="11"/>
      <x:c r="I27" s="11"/>
      <x:c r="J27" s="11"/>
      <x:c r="K27" s="11"/>
      <x:c r="L27" s="11"/>
      <x:c r="M27" s="11"/>
      <x:c r="N27" s="11"/>
      <x:c r="O27" s="11"/>
      <x:c r="P27" s="11"/>
    </x:row>
    <x:row r="28" ht="42" customHeight="1">
      <x:c r="A28" s="11"/>
      <x:c r="B28" s="11"/>
      <x:c r="C28" s="11"/>
      <x:c r="D28" s="11"/>
      <x:c r="E28" s="13"/>
      <x:c r="F28" s="11"/>
      <x:c r="G28" s="11"/>
      <x:c r="H28" s="11"/>
      <x:c r="I28" s="11"/>
      <x:c r="J28" s="11"/>
      <x:c r="K28" s="11"/>
      <x:c r="L28" s="11"/>
      <x:c r="M28" s="11"/>
      <x:c r="N28" s="11"/>
      <x:c r="O28" s="11"/>
      <x:c r="P28" s="11"/>
    </x:row>
    <x:row r="29" ht="42" customHeight="1">
      <x:c r="A29" s="11"/>
      <x:c r="B29" s="11"/>
      <x:c r="C29" s="11"/>
      <x:c r="D29" s="11"/>
      <x:c r="E29" s="13"/>
      <x:c r="F29" s="11"/>
      <x:c r="G29" s="11"/>
      <x:c r="H29" s="11"/>
      <x:c r="I29" s="11"/>
      <x:c r="J29" s="11"/>
      <x:c r="K29" s="11"/>
      <x:c r="L29" s="11"/>
      <x:c r="M29" s="11"/>
      <x:c r="N29" s="11"/>
      <x:c r="O29" s="11"/>
      <x:c r="P29" s="11"/>
    </x:row>
    <x:row r="30" ht="42" customHeight="1">
      <x:c r="A30" s="11"/>
      <x:c r="B30" s="11"/>
      <x:c r="C30" s="11"/>
      <x:c r="D30" s="11"/>
      <x:c r="E30" s="13"/>
      <x:c r="F30" s="11"/>
      <x:c r="G30" s="11"/>
      <x:c r="H30" s="11"/>
      <x:c r="I30" s="11"/>
      <x:c r="J30" s="11"/>
      <x:c r="K30" s="11"/>
      <x:c r="L30" s="11"/>
      <x:c r="M30" s="11"/>
      <x:c r="N30" s="11"/>
      <x:c r="O30" s="11"/>
      <x:c r="P30" s="11"/>
    </x:row>
    <x:row r="31" ht="42" customHeight="1">
      <x:c r="A31" s="11"/>
      <x:c r="B31" s="11"/>
      <x:c r="C31" s="11"/>
      <x:c r="D31" s="11"/>
      <x:c r="E31" s="13"/>
      <x:c r="F31" s="11"/>
      <x:c r="G31" s="11"/>
      <x:c r="H31" s="11"/>
      <x:c r="I31" s="11"/>
      <x:c r="J31" s="11"/>
      <x:c r="K31" s="11"/>
      <x:c r="L31" s="11"/>
      <x:c r="M31" s="11"/>
      <x:c r="N31" s="11"/>
      <x:c r="O31" s="11"/>
      <x:c r="P31" s="11"/>
    </x:row>
    <x:row r="32" ht="42" customHeight="1">
      <x:c r="A32" s="11"/>
      <x:c r="B32" s="11"/>
      <x:c r="C32" s="11"/>
      <x:c r="D32" s="11"/>
      <x:c r="E32" s="13"/>
      <x:c r="F32" s="11"/>
      <x:c r="G32" s="11"/>
      <x:c r="H32" s="11"/>
      <x:c r="I32" s="11"/>
      <x:c r="J32" s="11"/>
      <x:c r="K32" s="11"/>
      <x:c r="L32" s="11"/>
      <x:c r="M32" s="11"/>
      <x:c r="N32" s="11"/>
      <x:c r="O32" s="11"/>
      <x:c r="P32" s="11"/>
    </x:row>
    <x:row r="33" ht="42" customHeight="1">
      <x:c r="A33" s="11"/>
      <x:c r="B33" s="11"/>
      <x:c r="C33" s="11"/>
      <x:c r="D33" s="11"/>
      <x:c r="E33" s="13"/>
      <x:c r="F33" s="11"/>
      <x:c r="G33" s="11"/>
      <x:c r="H33" s="11"/>
      <x:c r="I33" s="11"/>
      <x:c r="J33" s="11"/>
      <x:c r="K33" s="11"/>
      <x:c r="L33" s="11"/>
      <x:c r="M33" s="11"/>
      <x:c r="N33" s="11"/>
      <x:c r="O33" s="11"/>
      <x:c r="P33" s="11"/>
    </x:row>
    <x:row r="34" ht="42" customHeight="1">
      <x:c r="A34" s="11"/>
      <x:c r="B34" s="11"/>
      <x:c r="C34" s="11"/>
      <x:c r="D34" s="11"/>
      <x:c r="E34" s="13"/>
      <x:c r="F34" s="11"/>
      <x:c r="G34" s="11"/>
      <x:c r="H34" s="11"/>
      <x:c r="I34" s="11"/>
      <x:c r="J34" s="11"/>
      <x:c r="K34" s="11"/>
      <x:c r="L34" s="11"/>
      <x:c r="M34" s="11"/>
      <x:c r="N34" s="11"/>
      <x:c r="O34" s="11"/>
      <x:c r="P34" s="11"/>
    </x:row>
    <x:row r="35" ht="42" customHeight="1">
      <x:c r="A35" s="11"/>
      <x:c r="B35" s="11"/>
      <x:c r="C35" s="11"/>
      <x:c r="D35" s="11"/>
      <x:c r="E35" s="13"/>
      <x:c r="F35" s="11"/>
      <x:c r="G35" s="11"/>
      <x:c r="H35" s="11"/>
      <x:c r="I35" s="11"/>
      <x:c r="J35" s="11"/>
      <x:c r="K35" s="11"/>
      <x:c r="L35" s="11"/>
      <x:c r="M35" s="11"/>
      <x:c r="N35" s="11"/>
      <x:c r="O35" s="11"/>
      <x:c r="P35" s="11"/>
    </x:row>
    <x:row r="36" ht="42" customHeight="1">
      <x:c r="A36" s="11"/>
      <x:c r="B36" s="11"/>
      <x:c r="C36" s="11"/>
      <x:c r="D36" s="11"/>
      <x:c r="E36" s="13"/>
      <x:c r="F36" s="11"/>
      <x:c r="G36" s="11"/>
      <x:c r="H36" s="11"/>
      <x:c r="I36" s="11"/>
      <x:c r="J36" s="11"/>
      <x:c r="K36" s="11"/>
      <x:c r="L36" s="11"/>
      <x:c r="M36" s="11"/>
      <x:c r="N36" s="11"/>
      <x:c r="O36" s="11"/>
      <x:c r="P36" s="11"/>
    </x:row>
    <x:row r="37" ht="42" customHeight="1">
      <x:c r="A37" s="11"/>
      <x:c r="B37" s="11"/>
      <x:c r="C37" s="11"/>
      <x:c r="D37" s="11"/>
      <x:c r="E37" s="13"/>
      <x:c r="F37" s="11"/>
      <x:c r="G37" s="11"/>
      <x:c r="H37" s="11"/>
      <x:c r="I37" s="11"/>
      <x:c r="J37" s="11"/>
      <x:c r="K37" s="11"/>
      <x:c r="L37" s="11"/>
      <x:c r="M37" s="11"/>
      <x:c r="N37" s="11"/>
      <x:c r="O37" s="11"/>
      <x:c r="P37" s="11"/>
    </x:row>
    <x:row r="38" ht="42" customHeight="1">
      <x:c r="A38" s="11"/>
      <x:c r="B38" s="11"/>
      <x:c r="C38" s="11"/>
      <x:c r="D38" s="11"/>
      <x:c r="E38" s="13"/>
      <x:c r="F38" s="11"/>
      <x:c r="G38" s="11"/>
      <x:c r="H38" s="11"/>
      <x:c r="I38" s="11"/>
      <x:c r="J38" s="11"/>
      <x:c r="K38" s="11"/>
      <x:c r="L38" s="11"/>
      <x:c r="M38" s="11"/>
      <x:c r="N38" s="11"/>
      <x:c r="O38" s="11"/>
      <x:c r="P38" s="11"/>
    </x:row>
    <x:row r="39" ht="42" customHeight="1">
      <x:c r="A39" s="11"/>
      <x:c r="B39" s="11"/>
      <x:c r="C39" s="11"/>
      <x:c r="D39" s="11"/>
      <x:c r="E39" s="13"/>
      <x:c r="F39" s="11"/>
      <x:c r="G39" s="11"/>
      <x:c r="H39" s="11"/>
      <x:c r="I39" s="11"/>
      <x:c r="J39" s="11"/>
      <x:c r="K39" s="11"/>
      <x:c r="L39" s="11"/>
      <x:c r="M39" s="11"/>
      <x:c r="N39" s="11"/>
      <x:c r="O39" s="11"/>
      <x:c r="P39" s="11"/>
    </x:row>
    <x:row r="40" ht="42" customHeight="1">
      <x:c r="A40" s="11"/>
      <x:c r="B40" s="11"/>
      <x:c r="C40" s="11"/>
      <x:c r="D40" s="11"/>
      <x:c r="E40" s="13"/>
      <x:c r="F40" s="11"/>
      <x:c r="G40" s="11"/>
      <x:c r="H40" s="11"/>
      <x:c r="I40" s="11"/>
      <x:c r="J40" s="11"/>
      <x:c r="K40" s="11"/>
      <x:c r="L40" s="11"/>
      <x:c r="M40" s="11"/>
      <x:c r="N40" s="11"/>
      <x:c r="O40" s="11"/>
      <x:c r="P40" s="11"/>
    </x:row>
    <x:row r="41" ht="42" customHeight="1">
      <x:c r="A41" s="11"/>
      <x:c r="B41" s="11"/>
      <x:c r="C41" s="11"/>
      <x:c r="D41" s="11"/>
      <x:c r="E41" s="13"/>
      <x:c r="F41" s="11"/>
      <x:c r="G41" s="11"/>
      <x:c r="H41" s="11"/>
      <x:c r="I41" s="11"/>
      <x:c r="J41" s="11"/>
      <x:c r="K41" s="11"/>
      <x:c r="L41" s="11"/>
      <x:c r="M41" s="11"/>
      <x:c r="N41" s="11"/>
      <x:c r="O41" s="11"/>
      <x:c r="P41" s="11"/>
    </x:row>
    <x:row r="42" ht="42" customHeight="1">
      <x:c r="A42" s="11"/>
      <x:c r="B42" s="11"/>
      <x:c r="C42" s="11"/>
      <x:c r="D42" s="11"/>
      <x:c r="E42" s="13"/>
      <x:c r="F42" s="11"/>
      <x:c r="G42" s="11"/>
      <x:c r="H42" s="11"/>
      <x:c r="I42" s="11"/>
      <x:c r="J42" s="11"/>
      <x:c r="K42" s="11"/>
      <x:c r="L42" s="11"/>
      <x:c r="M42" s="11"/>
      <x:c r="N42" s="11"/>
      <x:c r="O42" s="11"/>
      <x:c r="P42" s="11"/>
    </x:row>
    <x:row r="43" ht="42" customHeight="1">
      <x:c r="A43" s="11"/>
      <x:c r="B43" s="11"/>
      <x:c r="C43" s="11"/>
      <x:c r="D43" s="11"/>
      <x:c r="E43" s="13"/>
      <x:c r="F43" s="11"/>
      <x:c r="G43" s="11"/>
      <x:c r="H43" s="11"/>
      <x:c r="I43" s="11"/>
      <x:c r="J43" s="11"/>
      <x:c r="K43" s="11"/>
      <x:c r="L43" s="11"/>
      <x:c r="M43" s="11"/>
      <x:c r="N43" s="11"/>
      <x:c r="O43" s="11"/>
      <x:c r="P43" s="11"/>
    </x:row>
    <x:row r="44" ht="42" customHeight="1">
      <x:c r="A44" s="11"/>
      <x:c r="B44" s="11"/>
      <x:c r="C44" s="11"/>
      <x:c r="D44" s="11"/>
      <x:c r="E44" s="13"/>
      <x:c r="F44" s="11"/>
      <x:c r="G44" s="11"/>
      <x:c r="H44" s="11"/>
      <x:c r="I44" s="11"/>
      <x:c r="J44" s="11"/>
      <x:c r="K44" s="11"/>
      <x:c r="L44" s="11"/>
      <x:c r="M44" s="11"/>
      <x:c r="N44" s="11"/>
      <x:c r="O44" s="11"/>
      <x:c r="P44" s="11"/>
    </x:row>
    <x:row r="45" ht="42" customHeight="1">
      <x:c r="A45" s="11"/>
      <x:c r="B45" s="11"/>
      <x:c r="C45" s="11"/>
      <x:c r="D45" s="11"/>
      <x:c r="E45" s="13"/>
      <x:c r="F45" s="11"/>
      <x:c r="G45" s="11"/>
      <x:c r="H45" s="11"/>
      <x:c r="I45" s="11"/>
      <x:c r="J45" s="11"/>
      <x:c r="K45" s="11"/>
      <x:c r="L45" s="11"/>
      <x:c r="M45" s="11"/>
      <x:c r="N45" s="11"/>
      <x:c r="O45" s="11"/>
      <x:c r="P45" s="11"/>
    </x:row>
    <x:row r="46" ht="42" customHeight="1">
      <x:c r="A46" s="11"/>
      <x:c r="B46" s="11"/>
      <x:c r="C46" s="11"/>
      <x:c r="D46" s="11"/>
      <x:c r="E46" s="13"/>
      <x:c r="F46" s="11"/>
      <x:c r="G46" s="11"/>
      <x:c r="H46" s="11"/>
      <x:c r="I46" s="11"/>
      <x:c r="J46" s="11"/>
      <x:c r="K46" s="11"/>
      <x:c r="L46" s="11"/>
      <x:c r="M46" s="11"/>
      <x:c r="N46" s="11"/>
      <x:c r="O46" s="11"/>
      <x:c r="P46" s="11"/>
    </x:row>
    <x:row r="47" ht="42" customHeight="1">
      <x:c r="A47" s="11"/>
      <x:c r="B47" s="11"/>
      <x:c r="C47" s="11"/>
      <x:c r="D47" s="11"/>
      <x:c r="E47" s="13"/>
      <x:c r="F47" s="11"/>
      <x:c r="G47" s="11"/>
      <x:c r="H47" s="11"/>
      <x:c r="I47" s="11"/>
      <x:c r="J47" s="11"/>
      <x:c r="K47" s="11"/>
      <x:c r="L47" s="11"/>
      <x:c r="M47" s="11"/>
      <x:c r="N47" s="11"/>
      <x:c r="O47" s="11"/>
      <x:c r="P47" s="11"/>
    </x:row>
    <x:row r="48" ht="42" customHeight="1">
      <x:c r="A48" s="11"/>
      <x:c r="B48" s="11"/>
      <x:c r="C48" s="11"/>
      <x:c r="D48" s="11"/>
      <x:c r="E48" s="13"/>
      <x:c r="F48" s="11"/>
      <x:c r="G48" s="11"/>
      <x:c r="H48" s="11"/>
      <x:c r="I48" s="11"/>
      <x:c r="J48" s="11"/>
      <x:c r="K48" s="11"/>
      <x:c r="L48" s="11"/>
      <x:c r="M48" s="11"/>
      <x:c r="N48" s="11"/>
      <x:c r="O48" s="11"/>
      <x:c r="P48" s="11"/>
    </x:row>
    <x:row r="49" ht="42" customHeight="1">
      <x:c r="A49" s="11"/>
      <x:c r="B49" s="11"/>
      <x:c r="C49" s="11"/>
      <x:c r="D49" s="11"/>
      <x:c r="E49" s="13"/>
      <x:c r="F49" s="11"/>
      <x:c r="G49" s="11"/>
      <x:c r="H49" s="11"/>
      <x:c r="I49" s="11"/>
      <x:c r="J49" s="11"/>
      <x:c r="K49" s="11"/>
      <x:c r="L49" s="11"/>
      <x:c r="M49" s="11"/>
      <x:c r="N49" s="11"/>
      <x:c r="O49" s="11"/>
      <x:c r="P49" s="11"/>
    </x:row>
    <x:row r="50" ht="42" customHeight="1">
      <x:c r="A50" s="11"/>
      <x:c r="B50" s="11"/>
      <x:c r="C50" s="11"/>
      <x:c r="D50" s="11"/>
      <x:c r="E50" s="13"/>
      <x:c r="F50" s="11"/>
      <x:c r="G50" s="11"/>
      <x:c r="H50" s="11"/>
      <x:c r="I50" s="11"/>
      <x:c r="J50" s="11"/>
      <x:c r="K50" s="11"/>
      <x:c r="L50" s="11"/>
      <x:c r="M50" s="11"/>
      <x:c r="N50" s="11"/>
      <x:c r="O50" s="11"/>
      <x:c r="P50" s="11"/>
    </x:row>
    <x:row r="51" ht="42" customHeight="1">
      <x:c r="A51" s="11"/>
      <x:c r="B51" s="11"/>
      <x:c r="C51" s="11"/>
      <x:c r="D51" s="11"/>
      <x:c r="E51" s="13"/>
      <x:c r="F51" s="11"/>
      <x:c r="G51" s="11"/>
      <x:c r="H51" s="11"/>
      <x:c r="I51" s="11"/>
      <x:c r="J51" s="11"/>
      <x:c r="K51" s="11"/>
      <x:c r="L51" s="11"/>
      <x:c r="M51" s="11"/>
      <x:c r="N51" s="11"/>
      <x:c r="O51" s="11"/>
      <x:c r="P51" s="11"/>
    </x:row>
    <x:row r="52" ht="42" customHeight="1">
      <x:c r="A52" s="11"/>
      <x:c r="B52" s="11"/>
      <x:c r="C52" s="11"/>
      <x:c r="D52" s="11"/>
      <x:c r="E52" s="13"/>
      <x:c r="F52" s="11"/>
      <x:c r="G52" s="11"/>
      <x:c r="H52" s="11"/>
      <x:c r="I52" s="11"/>
      <x:c r="J52" s="11"/>
      <x:c r="K52" s="11"/>
      <x:c r="L52" s="11"/>
      <x:c r="M52" s="11"/>
      <x:c r="N52" s="11"/>
      <x:c r="O52" s="11"/>
      <x:c r="P52" s="11"/>
    </x:row>
    <x:row r="53" ht="42" customHeight="1">
      <x:c r="A53" s="11"/>
      <x:c r="B53" s="11"/>
      <x:c r="C53" s="11"/>
      <x:c r="D53" s="11"/>
      <x:c r="E53" s="13"/>
      <x:c r="F53" s="11"/>
      <x:c r="G53" s="11"/>
      <x:c r="H53" s="11"/>
      <x:c r="I53" s="11"/>
      <x:c r="J53" s="11"/>
      <x:c r="K53" s="11"/>
      <x:c r="L53" s="11"/>
      <x:c r="M53" s="11"/>
      <x:c r="N53" s="11"/>
      <x:c r="O53" s="11"/>
      <x:c r="P53" s="11"/>
    </x:row>
    <x:row r="54" ht="42" customHeight="1">
      <x:c r="A54" s="11"/>
      <x:c r="B54" s="11"/>
      <x:c r="C54" s="11"/>
      <x:c r="D54" s="11"/>
      <x:c r="E54" s="13"/>
      <x:c r="F54" s="11"/>
      <x:c r="G54" s="11"/>
      <x:c r="H54" s="11"/>
      <x:c r="I54" s="11"/>
      <x:c r="J54" s="11"/>
      <x:c r="K54" s="11"/>
      <x:c r="L54" s="11"/>
      <x:c r="M54" s="11"/>
      <x:c r="N54" s="11"/>
      <x:c r="O54" s="11"/>
      <x:c r="P54" s="11"/>
    </x:row>
    <x:row r="55" ht="42" customHeight="1">
      <x:c r="A55" s="11"/>
      <x:c r="B55" s="11"/>
      <x:c r="C55" s="11"/>
      <x:c r="D55" s="11"/>
      <x:c r="E55" s="13"/>
      <x:c r="F55" s="11"/>
      <x:c r="G55" s="11"/>
      <x:c r="H55" s="11"/>
      <x:c r="I55" s="11"/>
      <x:c r="J55" s="11"/>
      <x:c r="K55" s="11"/>
      <x:c r="L55" s="11"/>
      <x:c r="M55" s="11"/>
      <x:c r="N55" s="11"/>
      <x:c r="O55" s="11"/>
      <x:c r="P55" s="11"/>
    </x:row>
    <x:row r="56" ht="42" customHeight="1">
      <x:c r="A56" s="11"/>
      <x:c r="B56" s="11"/>
      <x:c r="C56" s="11"/>
      <x:c r="D56" s="11"/>
      <x:c r="E56" s="13"/>
      <x:c r="F56" s="11"/>
      <x:c r="G56" s="11"/>
      <x:c r="H56" s="11"/>
      <x:c r="I56" s="11"/>
      <x:c r="J56" s="11"/>
      <x:c r="K56" s="11"/>
      <x:c r="L56" s="11"/>
      <x:c r="M56" s="11"/>
      <x:c r="N56" s="11"/>
      <x:c r="O56" s="11"/>
      <x:c r="P56" s="11"/>
    </x:row>
    <x:row r="57" ht="42" customHeight="1">
      <x:c r="A57" s="11"/>
      <x:c r="B57" s="11"/>
      <x:c r="C57" s="11"/>
      <x:c r="D57" s="11"/>
      <x:c r="E57" s="13"/>
      <x:c r="F57" s="11"/>
      <x:c r="G57" s="11"/>
      <x:c r="H57" s="11"/>
      <x:c r="I57" s="11"/>
      <x:c r="J57" s="11"/>
      <x:c r="K57" s="11"/>
      <x:c r="L57" s="11"/>
      <x:c r="M57" s="11"/>
      <x:c r="N57" s="11"/>
      <x:c r="O57" s="11"/>
      <x:c r="P57" s="11"/>
    </x:row>
    <x:row r="58" ht="42" customHeight="1">
      <x:c r="A58" s="11"/>
      <x:c r="B58" s="11"/>
      <x:c r="C58" s="11"/>
      <x:c r="D58" s="11"/>
      <x:c r="E58" s="13"/>
      <x:c r="F58" s="11"/>
      <x:c r="G58" s="11"/>
      <x:c r="H58" s="11"/>
      <x:c r="I58" s="11"/>
      <x:c r="J58" s="11"/>
      <x:c r="K58" s="11"/>
      <x:c r="L58" s="11"/>
      <x:c r="M58" s="11"/>
      <x:c r="N58" s="11"/>
      <x:c r="O58" s="11"/>
      <x:c r="P58" s="11"/>
    </x:row>
    <x:row r="59" ht="42" customHeight="1">
      <x:c r="A59" s="11"/>
      <x:c r="B59" s="11"/>
      <x:c r="C59" s="11"/>
      <x:c r="D59" s="11"/>
      <x:c r="E59" s="13"/>
      <x:c r="F59" s="11"/>
      <x:c r="G59" s="11"/>
      <x:c r="H59" s="11"/>
      <x:c r="I59" s="11"/>
      <x:c r="J59" s="11"/>
      <x:c r="K59" s="11"/>
      <x:c r="L59" s="11"/>
      <x:c r="M59" s="11"/>
      <x:c r="N59" s="11"/>
      <x:c r="O59" s="11"/>
      <x:c r="P59" s="11"/>
    </x:row>
    <x:row r="60" ht="42" customHeight="1">
      <x:c r="A60" s="11"/>
      <x:c r="B60" s="11"/>
      <x:c r="C60" s="11"/>
      <x:c r="D60" s="11"/>
      <x:c r="E60" s="13"/>
      <x:c r="F60" s="11"/>
      <x:c r="G60" s="11"/>
      <x:c r="H60" s="11"/>
      <x:c r="I60" s="11"/>
      <x:c r="J60" s="11"/>
      <x:c r="K60" s="11"/>
      <x:c r="L60" s="11"/>
      <x:c r="M60" s="11"/>
      <x:c r="N60" s="11"/>
      <x:c r="O60" s="11"/>
      <x:c r="P60" s="11"/>
    </x:row>
    <x:row r="61" ht="42" customHeight="1">
      <x:c r="A61" s="11"/>
      <x:c r="B61" s="11"/>
      <x:c r="C61" s="11"/>
      <x:c r="D61" s="11"/>
      <x:c r="E61" s="13"/>
      <x:c r="F61" s="11"/>
      <x:c r="G61" s="11"/>
      <x:c r="H61" s="11"/>
      <x:c r="I61" s="11"/>
      <x:c r="J61" s="11"/>
      <x:c r="K61" s="11"/>
      <x:c r="L61" s="11"/>
      <x:c r="M61" s="11"/>
      <x:c r="N61" s="11"/>
      <x:c r="O61" s="11"/>
      <x:c r="P61" s="11"/>
    </x:row>
    <x:row r="62" ht="42" customHeight="1">
      <x:c r="A62" s="11"/>
      <x:c r="B62" s="11"/>
      <x:c r="C62" s="11"/>
      <x:c r="D62" s="11"/>
      <x:c r="E62" s="13"/>
      <x:c r="F62" s="11"/>
      <x:c r="G62" s="11"/>
      <x:c r="H62" s="11"/>
      <x:c r="I62" s="11"/>
      <x:c r="J62" s="11"/>
      <x:c r="K62" s="11"/>
      <x:c r="L62" s="11"/>
      <x:c r="M62" s="11"/>
      <x:c r="N62" s="11"/>
      <x:c r="O62" s="11"/>
      <x:c r="P62" s="11"/>
    </x:row>
    <x:row r="63" ht="42" customHeight="1">
      <x:c r="A63" s="11"/>
      <x:c r="B63" s="11"/>
      <x:c r="C63" s="11"/>
      <x:c r="D63" s="11"/>
      <x:c r="E63" s="13"/>
      <x:c r="F63" s="11"/>
      <x:c r="G63" s="11"/>
      <x:c r="H63" s="11"/>
      <x:c r="I63" s="11"/>
      <x:c r="J63" s="11"/>
      <x:c r="K63" s="11"/>
      <x:c r="L63" s="11"/>
      <x:c r="M63" s="11"/>
      <x:c r="N63" s="11"/>
      <x:c r="O63" s="11"/>
      <x:c r="P63" s="11"/>
    </x:row>
    <x:row r="64" ht="42" customHeight="1">
      <x:c r="A64" s="11"/>
      <x:c r="B64" s="11"/>
      <x:c r="C64" s="11"/>
      <x:c r="D64" s="11"/>
      <x:c r="E64" s="13"/>
      <x:c r="F64" s="11"/>
      <x:c r="G64" s="11"/>
      <x:c r="H64" s="11"/>
      <x:c r="I64" s="11"/>
      <x:c r="J64" s="11"/>
      <x:c r="K64" s="11"/>
      <x:c r="L64" s="11"/>
      <x:c r="M64" s="11"/>
      <x:c r="N64" s="11"/>
      <x:c r="O64" s="11"/>
      <x:c r="P64" s="11"/>
    </x:row>
    <x:row r="65" ht="42" customHeight="1">
      <x:c r="A65" s="11"/>
      <x:c r="B65" s="11"/>
      <x:c r="C65" s="11"/>
      <x:c r="D65" s="11"/>
      <x:c r="E65" s="13"/>
      <x:c r="F65" s="11"/>
      <x:c r="G65" s="11"/>
      <x:c r="H65" s="11"/>
      <x:c r="I65" s="11"/>
      <x:c r="J65" s="11"/>
      <x:c r="K65" s="11"/>
      <x:c r="L65" s="11"/>
      <x:c r="M65" s="11"/>
      <x:c r="N65" s="11"/>
      <x:c r="O65" s="11"/>
      <x:c r="P65" s="11"/>
    </x:row>
    <x:row r="66" ht="42" customHeight="1">
      <x:c r="A66" s="11"/>
      <x:c r="B66" s="11"/>
      <x:c r="C66" s="11"/>
      <x:c r="D66" s="11"/>
      <x:c r="E66" s="13"/>
      <x:c r="F66" s="11"/>
      <x:c r="G66" s="11"/>
      <x:c r="H66" s="11"/>
      <x:c r="I66" s="11"/>
      <x:c r="J66" s="11"/>
      <x:c r="K66" s="11"/>
      <x:c r="L66" s="11"/>
      <x:c r="M66" s="11"/>
      <x:c r="N66" s="11"/>
      <x:c r="O66" s="11"/>
      <x:c r="P66" s="11"/>
    </x:row>
    <x:row r="67" ht="42" customHeight="1">
      <x:c r="A67" s="11"/>
      <x:c r="B67" s="11"/>
      <x:c r="C67" s="11"/>
      <x:c r="D67" s="11"/>
      <x:c r="E67" s="13"/>
      <x:c r="F67" s="11"/>
      <x:c r="G67" s="11"/>
      <x:c r="H67" s="11"/>
      <x:c r="I67" s="11"/>
      <x:c r="J67" s="11"/>
      <x:c r="K67" s="11"/>
      <x:c r="L67" s="11"/>
      <x:c r="M67" s="11"/>
      <x:c r="N67" s="11"/>
      <x:c r="O67" s="11"/>
      <x:c r="P67" s="11"/>
    </x:row>
    <x:row r="68" ht="42" customHeight="1">
      <x:c r="A68" s="11"/>
      <x:c r="B68" s="11"/>
      <x:c r="C68" s="11"/>
      <x:c r="D68" s="11"/>
      <x:c r="E68" s="13"/>
      <x:c r="F68" s="11"/>
      <x:c r="G68" s="11"/>
      <x:c r="H68" s="11"/>
      <x:c r="I68" s="11"/>
      <x:c r="J68" s="11"/>
      <x:c r="K68" s="11"/>
      <x:c r="L68" s="11"/>
      <x:c r="M68" s="11"/>
      <x:c r="N68" s="11"/>
      <x:c r="O68" s="11"/>
      <x:c r="P68" s="11"/>
    </x:row>
    <x:row r="69" ht="42" customHeight="1">
      <x:c r="A69" s="11"/>
      <x:c r="B69" s="11"/>
      <x:c r="C69" s="11"/>
      <x:c r="D69" s="11"/>
      <x:c r="E69" s="13"/>
      <x:c r="F69" s="11"/>
      <x:c r="G69" s="11"/>
      <x:c r="H69" s="11"/>
      <x:c r="I69" s="11"/>
      <x:c r="J69" s="11"/>
      <x:c r="K69" s="11"/>
      <x:c r="L69" s="11"/>
      <x:c r="M69" s="11"/>
      <x:c r="N69" s="11"/>
      <x:c r="O69" s="11"/>
      <x:c r="P69" s="11"/>
    </x:row>
    <x:row r="70" ht="42" customHeight="1">
      <x:c r="A70" s="11"/>
      <x:c r="B70" s="11"/>
      <x:c r="C70" s="11"/>
      <x:c r="D70" s="11"/>
      <x:c r="E70" s="13"/>
      <x:c r="F70" s="11"/>
      <x:c r="G70" s="11"/>
      <x:c r="H70" s="11"/>
      <x:c r="I70" s="11"/>
      <x:c r="J70" s="11"/>
      <x:c r="K70" s="11"/>
      <x:c r="L70" s="11"/>
      <x:c r="M70" s="11"/>
      <x:c r="N70" s="11"/>
      <x:c r="O70" s="11"/>
      <x:c r="P70" s="11"/>
    </x:row>
    <x:row r="71" ht="42" customHeight="1">
      <x:c r="A71" s="11"/>
      <x:c r="B71" s="11"/>
      <x:c r="C71" s="11"/>
      <x:c r="D71" s="11"/>
      <x:c r="E71" s="13"/>
      <x:c r="F71" s="11"/>
      <x:c r="G71" s="11"/>
      <x:c r="H71" s="11"/>
      <x:c r="I71" s="11"/>
      <x:c r="J71" s="11"/>
      <x:c r="K71" s="11"/>
      <x:c r="L71" s="11"/>
      <x:c r="M71" s="11"/>
      <x:c r="N71" s="11"/>
      <x:c r="O71" s="11"/>
      <x:c r="P71" s="11"/>
    </x:row>
    <x:row r="72" ht="42" customHeight="1">
      <x:c r="A72" s="11"/>
      <x:c r="B72" s="11"/>
      <x:c r="C72" s="11"/>
      <x:c r="D72" s="11"/>
      <x:c r="E72" s="13"/>
      <x:c r="F72" s="11"/>
      <x:c r="G72" s="11"/>
      <x:c r="H72" s="11"/>
      <x:c r="I72" s="11"/>
      <x:c r="J72" s="11"/>
      <x:c r="K72" s="11"/>
      <x:c r="L72" s="11"/>
      <x:c r="M72" s="11"/>
      <x:c r="N72" s="11"/>
      <x:c r="O72" s="11"/>
      <x:c r="P72" s="11"/>
    </x:row>
    <x:row r="73" ht="42" customHeight="1">
      <x:c r="A73" s="11"/>
      <x:c r="B73" s="11"/>
      <x:c r="C73" s="11"/>
      <x:c r="D73" s="11"/>
      <x:c r="E73" s="13"/>
      <x:c r="F73" s="11"/>
      <x:c r="G73" s="11"/>
      <x:c r="H73" s="11"/>
      <x:c r="I73" s="11"/>
      <x:c r="J73" s="11"/>
      <x:c r="K73" s="11"/>
      <x:c r="L73" s="11"/>
      <x:c r="M73" s="11"/>
      <x:c r="N73" s="11"/>
      <x:c r="O73" s="11"/>
      <x:c r="P73" s="11"/>
    </x:row>
    <x:row r="74" ht="42" customHeight="1">
      <x:c r="A74" s="11"/>
      <x:c r="B74" s="11"/>
      <x:c r="C74" s="11"/>
      <x:c r="D74" s="11"/>
      <x:c r="E74" s="13"/>
      <x:c r="F74" s="11"/>
      <x:c r="G74" s="11"/>
      <x:c r="H74" s="11"/>
      <x:c r="I74" s="11"/>
      <x:c r="J74" s="11"/>
      <x:c r="K74" s="11"/>
      <x:c r="L74" s="11"/>
      <x:c r="M74" s="11"/>
      <x:c r="N74" s="11"/>
      <x:c r="O74" s="11"/>
      <x:c r="P74" s="11"/>
    </x:row>
    <x:row r="75" ht="42" customHeight="1">
      <x:c r="A75" s="11"/>
      <x:c r="B75" s="11"/>
      <x:c r="C75" s="11"/>
      <x:c r="D75" s="11"/>
      <x:c r="E75" s="13"/>
      <x:c r="F75" s="11"/>
      <x:c r="G75" s="11"/>
      <x:c r="H75" s="11"/>
      <x:c r="I75" s="11"/>
      <x:c r="J75" s="11"/>
      <x:c r="K75" s="11"/>
      <x:c r="L75" s="11"/>
      <x:c r="M75" s="11"/>
      <x:c r="N75" s="11"/>
      <x:c r="O75" s="11"/>
      <x:c r="P75" s="11"/>
    </x:row>
    <x:row r="76" ht="42" customHeight="1">
      <x:c r="A76" s="11"/>
      <x:c r="B76" s="11"/>
      <x:c r="C76" s="11"/>
      <x:c r="D76" s="11"/>
      <x:c r="E76" s="13"/>
      <x:c r="F76" s="11"/>
      <x:c r="G76" s="11"/>
      <x:c r="H76" s="11"/>
      <x:c r="I76" s="11"/>
      <x:c r="J76" s="11"/>
      <x:c r="K76" s="11"/>
      <x:c r="L76" s="11"/>
      <x:c r="M76" s="11"/>
      <x:c r="N76" s="11"/>
      <x:c r="O76" s="11"/>
      <x:c r="P76" s="11"/>
    </x:row>
    <x:row r="77" ht="42" customHeight="1">
      <x:c r="A77" s="11"/>
      <x:c r="B77" s="11"/>
      <x:c r="C77" s="11"/>
      <x:c r="D77" s="11"/>
      <x:c r="E77" s="13"/>
      <x:c r="F77" s="11"/>
      <x:c r="G77" s="11"/>
      <x:c r="H77" s="11"/>
      <x:c r="I77" s="11"/>
      <x:c r="J77" s="11"/>
      <x:c r="K77" s="11"/>
      <x:c r="L77" s="11"/>
      <x:c r="M77" s="11"/>
      <x:c r="N77" s="11"/>
      <x:c r="O77" s="11"/>
      <x:c r="P77" s="11"/>
    </x:row>
    <x:row r="78" ht="42" customHeight="1">
      <x:c r="A78" s="11"/>
      <x:c r="B78" s="11"/>
      <x:c r="C78" s="11"/>
      <x:c r="D78" s="11"/>
      <x:c r="E78" s="13"/>
      <x:c r="F78" s="11"/>
      <x:c r="G78" s="11"/>
      <x:c r="H78" s="11"/>
      <x:c r="I78" s="11"/>
      <x:c r="J78" s="11"/>
      <x:c r="K78" s="11"/>
      <x:c r="L78" s="11"/>
      <x:c r="M78" s="11"/>
      <x:c r="N78" s="11"/>
      <x:c r="O78" s="11"/>
      <x:c r="P78" s="11"/>
    </x:row>
    <x:row r="79" ht="42" customHeight="1">
      <x:c r="A79" s="11"/>
      <x:c r="B79" s="11"/>
      <x:c r="C79" s="11"/>
      <x:c r="D79" s="11"/>
      <x:c r="E79" s="13"/>
      <x:c r="F79" s="11"/>
      <x:c r="G79" s="11"/>
      <x:c r="H79" s="11"/>
      <x:c r="I79" s="11"/>
      <x:c r="J79" s="11"/>
      <x:c r="K79" s="11"/>
      <x:c r="L79" s="11"/>
      <x:c r="M79" s="11"/>
      <x:c r="N79" s="11"/>
      <x:c r="O79" s="11"/>
      <x:c r="P79" s="11"/>
    </x:row>
    <x:row r="80" ht="42" customHeight="1">
      <x:c r="A80" s="11"/>
      <x:c r="B80" s="11"/>
      <x:c r="C80" s="11"/>
      <x:c r="D80" s="11"/>
      <x:c r="E80" s="13"/>
      <x:c r="F80" s="11"/>
      <x:c r="G80" s="11"/>
      <x:c r="H80" s="11"/>
      <x:c r="I80" s="11"/>
      <x:c r="J80" s="11"/>
      <x:c r="K80" s="11"/>
      <x:c r="L80" s="11"/>
      <x:c r="M80" s="11"/>
      <x:c r="N80" s="11"/>
      <x:c r="O80" s="11"/>
      <x:c r="P80" s="11"/>
    </x:row>
    <x:row r="81" ht="42" customHeight="1">
      <x:c r="A81" s="11"/>
      <x:c r="B81" s="11"/>
      <x:c r="C81" s="11"/>
      <x:c r="D81" s="11"/>
      <x:c r="E81" s="13"/>
      <x:c r="F81" s="11"/>
      <x:c r="G81" s="11"/>
      <x:c r="H81" s="11"/>
      <x:c r="I81" s="11"/>
      <x:c r="J81" s="11"/>
      <x:c r="K81" s="11"/>
      <x:c r="L81" s="11"/>
      <x:c r="M81" s="11"/>
      <x:c r="N81" s="11"/>
      <x:c r="O81" s="11"/>
      <x:c r="P81" s="11"/>
    </x:row>
    <x:row r="82" ht="42" customHeight="1">
      <x:c r="A82" s="11"/>
      <x:c r="B82" s="11"/>
      <x:c r="C82" s="11"/>
      <x:c r="D82" s="11"/>
      <x:c r="E82" s="13"/>
      <x:c r="F82" s="11"/>
      <x:c r="G82" s="11"/>
      <x:c r="H82" s="11"/>
      <x:c r="I82" s="11"/>
      <x:c r="J82" s="11"/>
      <x:c r="K82" s="11"/>
      <x:c r="L82" s="11"/>
      <x:c r="M82" s="11"/>
      <x:c r="N82" s="11"/>
      <x:c r="O82" s="11"/>
      <x:c r="P82" s="11"/>
    </x:row>
    <x:row r="83" ht="42" customHeight="1">
      <x:c r="A83" s="11"/>
      <x:c r="B83" s="11"/>
      <x:c r="C83" s="11"/>
      <x:c r="D83" s="11"/>
      <x:c r="E83" s="13"/>
      <x:c r="F83" s="11"/>
      <x:c r="G83" s="11"/>
      <x:c r="H83" s="11"/>
      <x:c r="I83" s="11"/>
      <x:c r="J83" s="11"/>
      <x:c r="K83" s="11"/>
      <x:c r="L83" s="11"/>
      <x:c r="M83" s="11"/>
      <x:c r="N83" s="11"/>
      <x:c r="O83" s="11"/>
      <x:c r="P83" s="11"/>
    </x:row>
    <x:row r="84" ht="42" customHeight="1">
      <x:c r="A84" s="11"/>
      <x:c r="B84" s="11"/>
      <x:c r="C84" s="11"/>
      <x:c r="D84" s="11"/>
      <x:c r="E84" s="13"/>
      <x:c r="F84" s="11"/>
      <x:c r="G84" s="11"/>
      <x:c r="H84" s="11"/>
      <x:c r="I84" s="11"/>
      <x:c r="J84" s="11"/>
      <x:c r="K84" s="11"/>
      <x:c r="L84" s="11"/>
      <x:c r="M84" s="11"/>
      <x:c r="N84" s="11"/>
      <x:c r="O84" s="11"/>
      <x:c r="P84" s="11"/>
    </x:row>
    <x:row r="85" ht="42" customHeight="1">
      <x:c r="A85" s="11"/>
      <x:c r="B85" s="11"/>
      <x:c r="C85" s="11"/>
      <x:c r="D85" s="11"/>
      <x:c r="E85" s="13"/>
      <x:c r="F85" s="11"/>
      <x:c r="G85" s="11"/>
      <x:c r="H85" s="11"/>
      <x:c r="I85" s="11"/>
      <x:c r="J85" s="11"/>
      <x:c r="K85" s="11"/>
      <x:c r="L85" s="11"/>
      <x:c r="M85" s="11"/>
      <x:c r="N85" s="11"/>
      <x:c r="O85" s="11"/>
      <x:c r="P85" s="11"/>
    </x:row>
    <x:row r="86" ht="42" customHeight="1">
      <x:c r="A86" s="11"/>
      <x:c r="B86" s="11"/>
      <x:c r="C86" s="11"/>
      <x:c r="D86" s="11"/>
      <x:c r="E86" s="13"/>
      <x:c r="F86" s="11"/>
      <x:c r="G86" s="11"/>
      <x:c r="H86" s="11"/>
      <x:c r="I86" s="11"/>
      <x:c r="J86" s="11"/>
      <x:c r="K86" s="11"/>
      <x:c r="L86" s="11"/>
      <x:c r="M86" s="11"/>
      <x:c r="N86" s="11"/>
      <x:c r="O86" s="11"/>
      <x:c r="P86" s="11"/>
    </x:row>
    <x:row r="87" ht="42" customHeight="1">
      <x:c r="A87" s="11"/>
      <x:c r="B87" s="11"/>
      <x:c r="C87" s="11"/>
      <x:c r="D87" s="11"/>
      <x:c r="E87" s="13"/>
      <x:c r="F87" s="11"/>
      <x:c r="G87" s="11"/>
      <x:c r="H87" s="11"/>
      <x:c r="I87" s="11"/>
      <x:c r="J87" s="11"/>
      <x:c r="K87" s="11"/>
      <x:c r="L87" s="11"/>
      <x:c r="M87" s="11"/>
      <x:c r="N87" s="11"/>
      <x:c r="O87" s="11"/>
      <x:c r="P87" s="11"/>
    </x:row>
    <x:row r="88" ht="42" customHeight="1">
      <x:c r="A88" s="11"/>
      <x:c r="B88" s="11"/>
      <x:c r="C88" s="11"/>
      <x:c r="D88" s="11"/>
      <x:c r="E88" s="13"/>
      <x:c r="F88" s="11"/>
      <x:c r="G88" s="11"/>
      <x:c r="H88" s="11"/>
      <x:c r="I88" s="11"/>
      <x:c r="J88" s="11"/>
      <x:c r="K88" s="11"/>
      <x:c r="L88" s="11"/>
      <x:c r="M88" s="11"/>
      <x:c r="N88" s="11"/>
      <x:c r="O88" s="11"/>
      <x:c r="P88" s="11"/>
    </x:row>
    <x:row r="89" ht="42" customHeight="1">
      <x:c r="A89" s="11"/>
      <x:c r="B89" s="11"/>
      <x:c r="C89" s="11"/>
      <x:c r="D89" s="11"/>
      <x:c r="E89" s="13"/>
      <x:c r="F89" s="11"/>
      <x:c r="G89" s="11"/>
      <x:c r="H89" s="11"/>
      <x:c r="I89" s="11"/>
      <x:c r="J89" s="11"/>
      <x:c r="K89" s="11"/>
      <x:c r="L89" s="11"/>
      <x:c r="M89" s="11"/>
      <x:c r="N89" s="11"/>
      <x:c r="O89" s="11"/>
      <x:c r="P89" s="11"/>
    </x:row>
    <x:row r="90" ht="42" customHeight="1">
      <x:c r="A90" s="11"/>
      <x:c r="B90" s="11"/>
      <x:c r="C90" s="11"/>
      <x:c r="D90" s="11"/>
      <x:c r="E90" s="13"/>
      <x:c r="F90" s="11"/>
      <x:c r="G90" s="11"/>
      <x:c r="H90" s="11"/>
      <x:c r="I90" s="11"/>
      <x:c r="J90" s="11"/>
      <x:c r="K90" s="11"/>
      <x:c r="L90" s="11"/>
      <x:c r="M90" s="11"/>
      <x:c r="N90" s="11"/>
      <x:c r="O90" s="11"/>
      <x:c r="P90" s="11"/>
    </x:row>
    <x:row r="91" ht="42" customHeight="1">
      <x:c r="A91" s="11"/>
      <x:c r="B91" s="11"/>
      <x:c r="C91" s="11"/>
      <x:c r="D91" s="11"/>
      <x:c r="E91" s="13"/>
      <x:c r="F91" s="11"/>
      <x:c r="G91" s="11"/>
      <x:c r="H91" s="11"/>
      <x:c r="I91" s="11"/>
      <x:c r="J91" s="11"/>
      <x:c r="K91" s="11"/>
      <x:c r="L91" s="11"/>
      <x:c r="M91" s="11"/>
      <x:c r="N91" s="11"/>
      <x:c r="O91" s="11"/>
      <x:c r="P91" s="11"/>
    </x:row>
    <x:row r="92" ht="42" customHeight="1">
      <x:c r="A92" s="11"/>
      <x:c r="B92" s="11"/>
      <x:c r="C92" s="11"/>
      <x:c r="D92" s="11"/>
      <x:c r="E92" s="13"/>
      <x:c r="F92" s="11"/>
      <x:c r="G92" s="11"/>
      <x:c r="H92" s="11"/>
      <x:c r="I92" s="11"/>
      <x:c r="J92" s="11"/>
      <x:c r="K92" s="11"/>
      <x:c r="L92" s="11"/>
      <x:c r="M92" s="11"/>
      <x:c r="N92" s="11"/>
      <x:c r="O92" s="11"/>
      <x:c r="P92" s="11"/>
    </x:row>
    <x:row r="93" ht="42" customHeight="1">
      <x:c r="A93" s="11"/>
      <x:c r="B93" s="11"/>
      <x:c r="C93" s="11"/>
      <x:c r="D93" s="11"/>
      <x:c r="E93" s="13"/>
      <x:c r="F93" s="11"/>
      <x:c r="G93" s="11"/>
      <x:c r="H93" s="11"/>
      <x:c r="I93" s="11"/>
      <x:c r="J93" s="11"/>
      <x:c r="K93" s="11"/>
      <x:c r="L93" s="11"/>
      <x:c r="M93" s="11"/>
      <x:c r="N93" s="11"/>
      <x:c r="O93" s="11"/>
      <x:c r="P93" s="11"/>
    </x:row>
    <x:row r="94" ht="42" customHeight="1">
      <x:c r="A94" s="11"/>
      <x:c r="B94" s="11"/>
      <x:c r="C94" s="11"/>
      <x:c r="D94" s="11"/>
      <x:c r="E94" s="13"/>
      <x:c r="F94" s="11"/>
      <x:c r="G94" s="11"/>
      <x:c r="H94" s="11"/>
      <x:c r="I94" s="11"/>
      <x:c r="J94" s="11"/>
      <x:c r="K94" s="11"/>
      <x:c r="L94" s="11"/>
      <x:c r="M94" s="11"/>
      <x:c r="N94" s="11"/>
      <x:c r="O94" s="11"/>
      <x:c r="P94" s="11"/>
    </x:row>
    <x:row r="95" ht="42" customHeight="1">
      <x:c r="A95" s="11"/>
      <x:c r="B95" s="11"/>
      <x:c r="C95" s="11"/>
      <x:c r="D95" s="11"/>
      <x:c r="E95" s="13"/>
      <x:c r="F95" s="11"/>
      <x:c r="G95" s="11"/>
      <x:c r="H95" s="11"/>
      <x:c r="I95" s="11"/>
      <x:c r="J95" s="11"/>
      <x:c r="K95" s="11"/>
      <x:c r="L95" s="11"/>
      <x:c r="M95" s="11"/>
      <x:c r="N95" s="11"/>
      <x:c r="O95" s="11"/>
      <x:c r="P95" s="11"/>
    </x:row>
    <x:row r="96" ht="42" customHeight="1">
      <x:c r="A96" s="11"/>
      <x:c r="B96" s="11"/>
      <x:c r="C96" s="11"/>
      <x:c r="D96" s="11"/>
      <x:c r="E96" s="13"/>
      <x:c r="F96" s="11"/>
      <x:c r="G96" s="11"/>
      <x:c r="H96" s="11"/>
      <x:c r="I96" s="11"/>
      <x:c r="J96" s="11"/>
      <x:c r="K96" s="11"/>
      <x:c r="L96" s="11"/>
      <x:c r="M96" s="11"/>
      <x:c r="N96" s="11"/>
      <x:c r="O96" s="11"/>
      <x:c r="P96" s="11"/>
    </x:row>
    <x:row r="97" ht="42" customHeight="1">
      <x:c r="A97" s="11"/>
      <x:c r="B97" s="11"/>
      <x:c r="C97" s="11"/>
      <x:c r="D97" s="11"/>
      <x:c r="E97" s="13"/>
      <x:c r="F97" s="11"/>
      <x:c r="G97" s="11"/>
      <x:c r="H97" s="11"/>
      <x:c r="I97" s="11"/>
      <x:c r="J97" s="11"/>
      <x:c r="K97" s="11"/>
      <x:c r="L97" s="11"/>
      <x:c r="M97" s="11"/>
      <x:c r="N97" s="11"/>
      <x:c r="O97" s="11"/>
      <x:c r="P97" s="11"/>
    </x:row>
    <x:row r="98" ht="42" customHeight="1">
      <x:c r="A98" s="11"/>
      <x:c r="B98" s="11"/>
      <x:c r="C98" s="11"/>
      <x:c r="D98" s="11"/>
      <x:c r="E98" s="13"/>
      <x:c r="F98" s="11"/>
      <x:c r="G98" s="11"/>
      <x:c r="H98" s="11"/>
      <x:c r="I98" s="11"/>
      <x:c r="J98" s="11"/>
      <x:c r="K98" s="11"/>
      <x:c r="L98" s="11"/>
      <x:c r="M98" s="11"/>
      <x:c r="N98" s="11"/>
      <x:c r="O98" s="11"/>
      <x:c r="P98" s="11"/>
    </x:row>
    <x:row r="99" ht="42" customHeight="1">
      <x:c r="A99" s="11"/>
      <x:c r="B99" s="11"/>
      <x:c r="C99" s="11"/>
      <x:c r="D99" s="11"/>
      <x:c r="E99" s="13"/>
      <x:c r="F99" s="11"/>
      <x:c r="G99" s="11"/>
      <x:c r="H99" s="11"/>
      <x:c r="I99" s="11"/>
      <x:c r="J99" s="11"/>
      <x:c r="K99" s="11"/>
      <x:c r="L99" s="11"/>
      <x:c r="M99" s="11"/>
      <x:c r="N99" s="11"/>
      <x:c r="O99" s="11"/>
      <x:c r="P99" s="11"/>
    </x:row>
    <x:row r="100" ht="42" customHeight="1">
      <x:c r="A100" s="11"/>
      <x:c r="B100" s="11"/>
      <x:c r="C100" s="11"/>
      <x:c r="D100" s="11"/>
      <x:c r="E100" s="13"/>
      <x:c r="F100" s="11"/>
      <x:c r="G100" s="11"/>
      <x:c r="H100" s="11"/>
      <x:c r="I100" s="11"/>
      <x:c r="J100" s="11"/>
      <x:c r="K100" s="11"/>
      <x:c r="L100" s="11"/>
      <x:c r="M100" s="11"/>
      <x:c r="N100" s="11"/>
      <x:c r="O100" s="11"/>
      <x:c r="P100" s="11"/>
    </x:row>
    <x:row r="101" ht="42" customHeight="1">
      <x:c r="A101" s="11"/>
      <x:c r="B101" s="11"/>
      <x:c r="C101" s="11"/>
      <x:c r="D101" s="11"/>
      <x:c r="E101" s="13"/>
      <x:c r="F101" s="11"/>
      <x:c r="G101" s="11"/>
      <x:c r="H101" s="11"/>
      <x:c r="I101" s="11"/>
      <x:c r="J101" s="11"/>
      <x:c r="K101" s="11"/>
      <x:c r="L101" s="11"/>
      <x:c r="M101" s="11"/>
      <x:c r="N101" s="11"/>
      <x:c r="O101" s="11"/>
      <x:c r="P101" s="11"/>
    </x:row>
    <x:row r="102" ht="42" customHeight="1">
      <x:c r="A102" s="11"/>
      <x:c r="B102" s="11"/>
      <x:c r="C102" s="11"/>
      <x:c r="D102" s="11"/>
      <x:c r="E102" s="13"/>
      <x:c r="F102" s="11"/>
      <x:c r="G102" s="11"/>
      <x:c r="H102" s="11"/>
      <x:c r="I102" s="11"/>
      <x:c r="J102" s="11"/>
      <x:c r="K102" s="11"/>
      <x:c r="L102" s="11"/>
      <x:c r="M102" s="11"/>
      <x:c r="N102" s="11"/>
      <x:c r="O102" s="11"/>
      <x:c r="P102" s="11"/>
    </x:row>
    <x:row r="103" ht="42" customHeight="1">
      <x:c r="A103" s="11"/>
      <x:c r="B103" s="11"/>
      <x:c r="C103" s="11"/>
      <x:c r="D103" s="11"/>
      <x:c r="E103" s="13"/>
      <x:c r="F103" s="11"/>
      <x:c r="G103" s="11"/>
      <x:c r="H103" s="11"/>
      <x:c r="I103" s="11"/>
      <x:c r="J103" s="11"/>
      <x:c r="K103" s="11"/>
      <x:c r="L103" s="11"/>
      <x:c r="M103" s="11"/>
      <x:c r="N103" s="11"/>
      <x:c r="O103" s="11"/>
      <x:c r="P103" s="11"/>
    </x:row>
    <x:row r="104" ht="42" customHeight="1">
      <x:c r="A104" s="11"/>
      <x:c r="B104" s="11"/>
      <x:c r="C104" s="11"/>
      <x:c r="D104" s="11"/>
      <x:c r="E104" s="13"/>
      <x:c r="F104" s="11"/>
      <x:c r="G104" s="11"/>
      <x:c r="H104" s="11"/>
      <x:c r="I104" s="11"/>
      <x:c r="J104" s="11"/>
      <x:c r="K104" s="11"/>
      <x:c r="L104" s="11"/>
      <x:c r="M104" s="11"/>
      <x:c r="N104" s="11"/>
      <x:c r="O104" s="11"/>
      <x:c r="P104" s="11"/>
    </x:row>
    <x:row r="105" ht="42" customHeight="1">
      <x:c r="A105" s="11"/>
      <x:c r="B105" s="11"/>
      <x:c r="C105" s="11"/>
      <x:c r="D105" s="11"/>
      <x:c r="E105" s="13"/>
      <x:c r="F105" s="11"/>
      <x:c r="G105" s="11"/>
      <x:c r="H105" s="11"/>
      <x:c r="I105" s="11"/>
      <x:c r="J105" s="11"/>
      <x:c r="K105" s="11"/>
      <x:c r="L105" s="11"/>
      <x:c r="M105" s="11"/>
      <x:c r="N105" s="11"/>
      <x:c r="O105" s="11"/>
      <x:c r="P105" s="11"/>
    </x:row>
    <x:row r="106" ht="42" customHeight="1">
      <x:c r="A106" s="11"/>
      <x:c r="B106" s="11"/>
      <x:c r="C106" s="11"/>
      <x:c r="D106" s="11"/>
      <x:c r="E106" s="13"/>
      <x:c r="F106" s="11"/>
      <x:c r="G106" s="11"/>
      <x:c r="H106" s="11"/>
      <x:c r="I106" s="11"/>
      <x:c r="J106" s="11"/>
      <x:c r="K106" s="11"/>
      <x:c r="L106" s="11"/>
      <x:c r="M106" s="11"/>
      <x:c r="N106" s="11"/>
      <x:c r="O106" s="11"/>
      <x:c r="P106" s="11"/>
    </x:row>
    <x:row r="107" ht="42" customHeight="1">
      <x:c r="A107" s="11"/>
      <x:c r="B107" s="11"/>
      <x:c r="C107" s="11"/>
      <x:c r="D107" s="11"/>
      <x:c r="E107" s="13"/>
      <x:c r="F107" s="11"/>
      <x:c r="G107" s="11"/>
      <x:c r="H107" s="11"/>
      <x:c r="I107" s="11"/>
      <x:c r="J107" s="11"/>
      <x:c r="K107" s="11"/>
      <x:c r="L107" s="11"/>
      <x:c r="M107" s="11"/>
      <x:c r="N107" s="11"/>
      <x:c r="O107" s="11"/>
      <x:c r="P107" s="11"/>
    </x:row>
    <x:row r="108" ht="42" customHeight="1">
      <x:c r="A108" s="11"/>
      <x:c r="B108" s="11"/>
      <x:c r="C108" s="11"/>
      <x:c r="D108" s="11"/>
      <x:c r="E108" s="13"/>
      <x:c r="F108" s="11"/>
      <x:c r="G108" s="11"/>
      <x:c r="H108" s="11"/>
      <x:c r="I108" s="11"/>
      <x:c r="J108" s="11"/>
      <x:c r="K108" s="11"/>
      <x:c r="L108" s="11"/>
      <x:c r="M108" s="11"/>
      <x:c r="N108" s="11"/>
      <x:c r="O108" s="11"/>
      <x:c r="P108" s="11"/>
    </x:row>
    <x:row r="109" ht="42" customHeight="1">
      <x:c r="A109" s="11"/>
      <x:c r="B109" s="11"/>
      <x:c r="C109" s="11"/>
      <x:c r="D109" s="11"/>
      <x:c r="E109" s="13"/>
      <x:c r="F109" s="11"/>
      <x:c r="G109" s="11"/>
      <x:c r="H109" s="11"/>
      <x:c r="I109" s="11"/>
      <x:c r="J109" s="11"/>
      <x:c r="K109" s="11"/>
      <x:c r="L109" s="11"/>
      <x:c r="M109" s="11"/>
      <x:c r="N109" s="11"/>
      <x:c r="O109" s="11"/>
      <x:c r="P109" s="11"/>
    </x:row>
    <x:row r="110" ht="42" customHeight="1">
      <x:c r="A110" s="11"/>
      <x:c r="B110" s="11"/>
      <x:c r="C110" s="11"/>
      <x:c r="D110" s="11"/>
      <x:c r="E110" s="13"/>
      <x:c r="F110" s="11"/>
      <x:c r="G110" s="11"/>
      <x:c r="H110" s="11"/>
      <x:c r="I110" s="11"/>
      <x:c r="J110" s="11"/>
      <x:c r="K110" s="11"/>
      <x:c r="L110" s="11"/>
      <x:c r="M110" s="11"/>
      <x:c r="N110" s="11"/>
      <x:c r="O110" s="11"/>
      <x:c r="P110" s="11"/>
    </x:row>
    <x:row r="111" ht="42" customHeight="1">
      <x:c r="A111" s="11"/>
      <x:c r="B111" s="11"/>
      <x:c r="C111" s="11"/>
      <x:c r="D111" s="11"/>
      <x:c r="E111" s="13"/>
      <x:c r="F111" s="11"/>
      <x:c r="G111" s="11"/>
      <x:c r="H111" s="11"/>
      <x:c r="I111" s="11"/>
      <x:c r="J111" s="11"/>
      <x:c r="K111" s="11"/>
      <x:c r="L111" s="11"/>
      <x:c r="M111" s="11"/>
      <x:c r="N111" s="11"/>
      <x:c r="O111" s="11"/>
      <x:c r="P111" s="11"/>
    </x:row>
    <x:row r="112" ht="42" customHeight="1">
      <x:c r="A112" s="11"/>
      <x:c r="B112" s="11"/>
      <x:c r="C112" s="11"/>
      <x:c r="D112" s="11"/>
      <x:c r="E112" s="13"/>
      <x:c r="F112" s="11"/>
      <x:c r="G112" s="11"/>
      <x:c r="H112" s="11"/>
      <x:c r="I112" s="11"/>
      <x:c r="J112" s="11"/>
      <x:c r="K112" s="11"/>
      <x:c r="L112" s="11"/>
      <x:c r="M112" s="11"/>
      <x:c r="N112" s="11"/>
      <x:c r="O112" s="11"/>
      <x:c r="P112" s="11"/>
    </x:row>
    <x:row r="113" ht="42" customHeight="1">
      <x:c r="A113" s="11"/>
      <x:c r="B113" s="11"/>
      <x:c r="C113" s="11"/>
      <x:c r="D113" s="11"/>
      <x:c r="E113" s="13"/>
      <x:c r="F113" s="11"/>
      <x:c r="G113" s="11"/>
      <x:c r="H113" s="11"/>
      <x:c r="I113" s="11"/>
      <x:c r="J113" s="11"/>
      <x:c r="K113" s="11"/>
      <x:c r="L113" s="11"/>
      <x:c r="M113" s="11"/>
      <x:c r="N113" s="11"/>
      <x:c r="O113" s="11"/>
      <x:c r="P113" s="11"/>
    </x:row>
    <x:row r="114" ht="42" customHeight="1">
      <x:c r="A114" s="11"/>
      <x:c r="B114" s="11"/>
      <x:c r="C114" s="11"/>
      <x:c r="D114" s="11"/>
      <x:c r="E114" s="13"/>
      <x:c r="F114" s="11"/>
      <x:c r="G114" s="11"/>
      <x:c r="H114" s="11"/>
      <x:c r="I114" s="11"/>
      <x:c r="J114" s="11"/>
      <x:c r="K114" s="11"/>
      <x:c r="L114" s="11"/>
      <x:c r="M114" s="11"/>
      <x:c r="N114" s="11"/>
      <x:c r="O114" s="11"/>
      <x:c r="P114" s="11"/>
    </x:row>
    <x:row r="115" ht="42" customHeight="1">
      <x:c r="A115" s="11"/>
      <x:c r="B115" s="11"/>
      <x:c r="C115" s="11"/>
      <x:c r="D115" s="11"/>
      <x:c r="E115" s="13"/>
      <x:c r="F115" s="11"/>
      <x:c r="G115" s="11"/>
      <x:c r="H115" s="11"/>
      <x:c r="I115" s="11"/>
      <x:c r="J115" s="11"/>
      <x:c r="K115" s="11"/>
      <x:c r="L115" s="11"/>
      <x:c r="M115" s="11"/>
      <x:c r="N115" s="11"/>
      <x:c r="O115" s="11"/>
      <x:c r="P115" s="11"/>
    </x:row>
    <x:row r="116" ht="42" customHeight="1">
      <x:c r="A116" s="11"/>
      <x:c r="B116" s="11"/>
      <x:c r="C116" s="11"/>
      <x:c r="D116" s="11"/>
      <x:c r="E116" s="13"/>
      <x:c r="F116" s="11"/>
      <x:c r="G116" s="11"/>
      <x:c r="H116" s="11"/>
      <x:c r="I116" s="11"/>
      <x:c r="J116" s="11"/>
      <x:c r="K116" s="11"/>
      <x:c r="L116" s="11"/>
      <x:c r="M116" s="11"/>
      <x:c r="N116" s="11"/>
      <x:c r="O116" s="11"/>
      <x:c r="P116" s="11"/>
    </x:row>
    <x:row r="117" ht="42" customHeight="1">
      <x:c r="A117" s="11"/>
      <x:c r="B117" s="11"/>
      <x:c r="C117" s="11"/>
      <x:c r="D117" s="11"/>
      <x:c r="E117" s="13"/>
      <x:c r="F117" s="11"/>
      <x:c r="G117" s="11"/>
      <x:c r="H117" s="11"/>
      <x:c r="I117" s="11"/>
      <x:c r="J117" s="11"/>
      <x:c r="K117" s="11"/>
      <x:c r="L117" s="11"/>
      <x:c r="M117" s="11"/>
      <x:c r="N117" s="11"/>
      <x:c r="O117" s="11"/>
      <x:c r="P117" s="11"/>
    </x:row>
    <x:row r="118" ht="42" customHeight="1">
      <x:c r="A118" s="11"/>
      <x:c r="B118" s="11"/>
      <x:c r="C118" s="11"/>
      <x:c r="D118" s="11"/>
      <x:c r="E118" s="13"/>
      <x:c r="F118" s="11"/>
      <x:c r="G118" s="11"/>
      <x:c r="H118" s="11"/>
      <x:c r="I118" s="11"/>
      <x:c r="J118" s="11"/>
      <x:c r="K118" s="11"/>
      <x:c r="L118" s="11"/>
      <x:c r="M118" s="11"/>
      <x:c r="N118" s="11"/>
      <x:c r="O118" s="11"/>
      <x:c r="P118" s="11"/>
    </x:row>
    <x:row r="119" ht="42" customHeight="1">
      <x:c r="A119" s="11"/>
      <x:c r="B119" s="11"/>
      <x:c r="C119" s="11"/>
      <x:c r="D119" s="11"/>
      <x:c r="E119" s="13"/>
      <x:c r="F119" s="11"/>
      <x:c r="G119" s="11"/>
      <x:c r="H119" s="11"/>
      <x:c r="I119" s="11"/>
      <x:c r="J119" s="11"/>
      <x:c r="K119" s="11"/>
      <x:c r="L119" s="11"/>
      <x:c r="M119" s="11"/>
      <x:c r="N119" s="11"/>
      <x:c r="O119" s="11"/>
      <x:c r="P119" s="11"/>
    </x:row>
    <x:row r="120" ht="42" customHeight="1">
      <x:c r="A120" s="11"/>
      <x:c r="B120" s="11"/>
      <x:c r="C120" s="11"/>
      <x:c r="D120" s="11"/>
      <x:c r="E120" s="13"/>
      <x:c r="F120" s="11"/>
      <x:c r="G120" s="11"/>
      <x:c r="H120" s="11"/>
      <x:c r="I120" s="11"/>
      <x:c r="J120" s="11"/>
      <x:c r="K120" s="11"/>
      <x:c r="L120" s="11"/>
      <x:c r="M120" s="11"/>
      <x:c r="N120" s="11"/>
      <x:c r="O120" s="11"/>
      <x:c r="P120" s="11"/>
    </x:row>
    <x:row r="121" ht="42" customHeight="1">
      <x:c r="A121" s="11"/>
      <x:c r="B121" s="11"/>
      <x:c r="C121" s="11"/>
      <x:c r="D121" s="11"/>
      <x:c r="E121" s="13"/>
      <x:c r="F121" s="11"/>
      <x:c r="G121" s="11"/>
      <x:c r="H121" s="11"/>
      <x:c r="I121" s="11"/>
      <x:c r="J121" s="11"/>
      <x:c r="K121" s="11"/>
      <x:c r="L121" s="11"/>
      <x:c r="M121" s="11"/>
      <x:c r="N121" s="11"/>
      <x:c r="O121" s="11"/>
      <x:c r="P121" s="11"/>
    </x:row>
    <x:row r="122" ht="42" customHeight="1">
      <x:c r="A122" s="11"/>
      <x:c r="B122" s="11"/>
      <x:c r="C122" s="11"/>
      <x:c r="D122" s="11"/>
      <x:c r="E122" s="13"/>
      <x:c r="F122" s="11"/>
      <x:c r="G122" s="11"/>
      <x:c r="H122" s="11"/>
      <x:c r="I122" s="11"/>
      <x:c r="J122" s="11"/>
      <x:c r="K122" s="11"/>
      <x:c r="L122" s="11"/>
      <x:c r="M122" s="11"/>
      <x:c r="N122" s="11"/>
      <x:c r="O122" s="11"/>
      <x:c r="P122" s="11"/>
    </x:row>
    <x:row r="123" ht="42" customHeight="1">
      <x:c r="A123" s="11"/>
      <x:c r="B123" s="11"/>
      <x:c r="C123" s="11"/>
      <x:c r="D123" s="11"/>
      <x:c r="E123" s="13"/>
      <x:c r="F123" s="11"/>
      <x:c r="G123" s="11"/>
      <x:c r="H123" s="11"/>
      <x:c r="I123" s="11"/>
      <x:c r="J123" s="11"/>
      <x:c r="K123" s="11"/>
      <x:c r="L123" s="11"/>
      <x:c r="M123" s="11"/>
      <x:c r="N123" s="11"/>
      <x:c r="O123" s="11"/>
      <x:c r="P123" s="11"/>
    </x:row>
    <x:row r="124" ht="42" customHeight="1">
      <x:c r="A124" s="11"/>
      <x:c r="B124" s="11"/>
      <x:c r="C124" s="11"/>
      <x:c r="D124" s="11"/>
      <x:c r="E124" s="13"/>
      <x:c r="F124" s="11"/>
      <x:c r="G124" s="11"/>
      <x:c r="H124" s="11"/>
      <x:c r="I124" s="11"/>
      <x:c r="J124" s="11"/>
      <x:c r="K124" s="11"/>
      <x:c r="L124" s="11"/>
      <x:c r="M124" s="11"/>
      <x:c r="N124" s="11"/>
      <x:c r="O124" s="11"/>
      <x:c r="P124" s="11"/>
    </x:row>
    <x:row r="125" ht="42" customHeight="1">
      <x:c r="A125" s="11"/>
      <x:c r="B125" s="11"/>
      <x:c r="C125" s="11"/>
      <x:c r="D125" s="11"/>
      <x:c r="E125" s="13"/>
      <x:c r="F125" s="11"/>
      <x:c r="G125" s="11"/>
      <x:c r="H125" s="11"/>
      <x:c r="I125" s="11"/>
      <x:c r="J125" s="11"/>
      <x:c r="K125" s="11"/>
      <x:c r="L125" s="11"/>
      <x:c r="M125" s="11"/>
      <x:c r="N125" s="11"/>
      <x:c r="O125" s="11"/>
      <x:c r="P125" s="11"/>
    </x:row>
    <x:row r="126" ht="42" customHeight="1">
      <x:c r="A126" s="11"/>
      <x:c r="B126" s="11"/>
      <x:c r="C126" s="11"/>
      <x:c r="D126" s="11"/>
      <x:c r="E126" s="13"/>
      <x:c r="F126" s="11"/>
      <x:c r="G126" s="11"/>
      <x:c r="H126" s="11"/>
      <x:c r="I126" s="11"/>
      <x:c r="J126" s="11"/>
      <x:c r="K126" s="11"/>
      <x:c r="L126" s="11"/>
      <x:c r="M126" s="11"/>
      <x:c r="N126" s="11"/>
      <x:c r="O126" s="11"/>
      <x:c r="P126" s="11"/>
    </x:row>
    <x:row r="127" ht="42" customHeight="1">
      <x:c r="A127" s="11"/>
      <x:c r="B127" s="11"/>
      <x:c r="C127" s="11"/>
      <x:c r="D127" s="11"/>
      <x:c r="E127" s="13"/>
      <x:c r="F127" s="11"/>
      <x:c r="G127" s="11"/>
      <x:c r="H127" s="11"/>
      <x:c r="I127" s="11"/>
      <x:c r="J127" s="11"/>
      <x:c r="K127" s="11"/>
      <x:c r="L127" s="11"/>
      <x:c r="M127" s="11"/>
      <x:c r="N127" s="11"/>
      <x:c r="O127" s="11"/>
      <x:c r="P127" s="11"/>
    </x:row>
    <x:row r="128" ht="42" customHeight="1">
      <x:c r="A128" s="11"/>
      <x:c r="B128" s="11"/>
      <x:c r="C128" s="11"/>
      <x:c r="D128" s="11"/>
      <x:c r="E128" s="13"/>
      <x:c r="F128" s="11"/>
      <x:c r="G128" s="11"/>
      <x:c r="H128" s="11"/>
      <x:c r="I128" s="11"/>
      <x:c r="J128" s="11"/>
      <x:c r="K128" s="11"/>
      <x:c r="L128" s="11"/>
      <x:c r="M128" s="11"/>
      <x:c r="N128" s="11"/>
      <x:c r="O128" s="11"/>
      <x:c r="P128" s="11"/>
    </x:row>
    <x:row r="129" ht="42" customHeight="1">
      <x:c r="A129" s="11"/>
      <x:c r="B129" s="11"/>
      <x:c r="C129" s="11"/>
      <x:c r="D129" s="11"/>
      <x:c r="E129" s="13"/>
      <x:c r="F129" s="11"/>
      <x:c r="G129" s="11"/>
      <x:c r="H129" s="11"/>
      <x:c r="I129" s="11"/>
      <x:c r="J129" s="11"/>
      <x:c r="K129" s="11"/>
      <x:c r="L129" s="11"/>
      <x:c r="M129" s="11"/>
      <x:c r="N129" s="11"/>
      <x:c r="O129" s="11"/>
      <x:c r="P129" s="11"/>
    </x:row>
    <x:row r="130" ht="42" customHeight="1">
      <x:c r="A130" s="11"/>
      <x:c r="B130" s="11"/>
      <x:c r="C130" s="11"/>
      <x:c r="D130" s="11"/>
      <x:c r="E130" s="13"/>
      <x:c r="F130" s="11"/>
      <x:c r="G130" s="11"/>
      <x:c r="H130" s="11"/>
      <x:c r="I130" s="11"/>
      <x:c r="J130" s="11"/>
      <x:c r="K130" s="11"/>
      <x:c r="L130" s="11"/>
      <x:c r="M130" s="11"/>
      <x:c r="N130" s="11"/>
      <x:c r="O130" s="11"/>
      <x:c r="P130" s="11"/>
    </x:row>
    <x:row r="131" ht="42" customHeight="1">
      <x:c r="A131" s="11"/>
      <x:c r="B131" s="11"/>
      <x:c r="C131" s="11"/>
      <x:c r="D131" s="11"/>
      <x:c r="E131" s="13"/>
      <x:c r="F131" s="11"/>
      <x:c r="G131" s="11"/>
      <x:c r="H131" s="11"/>
      <x:c r="I131" s="11"/>
      <x:c r="J131" s="11"/>
      <x:c r="K131" s="11"/>
      <x:c r="L131" s="11"/>
      <x:c r="M131" s="11"/>
      <x:c r="N131" s="11"/>
      <x:c r="O131" s="11"/>
      <x:c r="P131" s="11"/>
    </x:row>
    <x:row r="132" ht="42" customHeight="1">
      <x:c r="A132" s="11"/>
      <x:c r="B132" s="11"/>
      <x:c r="C132" s="11"/>
      <x:c r="D132" s="11"/>
      <x:c r="E132" s="13"/>
      <x:c r="F132" s="11"/>
      <x:c r="G132" s="11"/>
      <x:c r="H132" s="11"/>
      <x:c r="I132" s="11"/>
      <x:c r="J132" s="11"/>
      <x:c r="K132" s="11"/>
      <x:c r="L132" s="11"/>
      <x:c r="M132" s="11"/>
      <x:c r="N132" s="11"/>
      <x:c r="O132" s="11"/>
      <x:c r="P132" s="11"/>
    </x:row>
    <x:row r="133" ht="42" customHeight="1">
      <x:c r="A133" s="11"/>
      <x:c r="B133" s="11"/>
      <x:c r="C133" s="11"/>
      <x:c r="D133" s="11"/>
      <x:c r="E133" s="13"/>
      <x:c r="F133" s="11"/>
      <x:c r="G133" s="11"/>
      <x:c r="H133" s="11"/>
      <x:c r="I133" s="11"/>
      <x:c r="J133" s="11"/>
      <x:c r="K133" s="11"/>
      <x:c r="L133" s="11"/>
      <x:c r="M133" s="11"/>
      <x:c r="N133" s="11"/>
      <x:c r="O133" s="11"/>
      <x:c r="P133" s="11"/>
    </x:row>
    <x:row r="134" ht="42" customHeight="1">
      <x:c r="A134" s="11"/>
      <x:c r="B134" s="11"/>
      <x:c r="C134" s="11"/>
      <x:c r="D134" s="11"/>
      <x:c r="E134" s="13"/>
      <x:c r="F134" s="11"/>
      <x:c r="G134" s="11"/>
      <x:c r="H134" s="11"/>
      <x:c r="I134" s="11"/>
      <x:c r="J134" s="11"/>
      <x:c r="K134" s="11"/>
      <x:c r="L134" s="11"/>
      <x:c r="M134" s="11"/>
      <x:c r="N134" s="11"/>
      <x:c r="O134" s="11"/>
      <x:c r="P134" s="11"/>
    </x:row>
    <x:row r="135" ht="42" customHeight="1">
      <x:c r="A135" s="11"/>
      <x:c r="B135" s="11"/>
      <x:c r="C135" s="11"/>
      <x:c r="D135" s="11"/>
      <x:c r="E135" s="13"/>
      <x:c r="F135" s="11"/>
      <x:c r="G135" s="11"/>
      <x:c r="H135" s="11"/>
      <x:c r="I135" s="11"/>
      <x:c r="J135" s="11"/>
      <x:c r="K135" s="11"/>
      <x:c r="L135" s="11"/>
      <x:c r="M135" s="11"/>
      <x:c r="N135" s="11"/>
      <x:c r="O135" s="11"/>
      <x:c r="P135" s="11"/>
    </x:row>
    <x:row r="136" ht="42" customHeight="1">
      <x:c r="A136" s="11"/>
      <x:c r="B136" s="11"/>
      <x:c r="C136" s="11"/>
      <x:c r="D136" s="11"/>
      <x:c r="E136" s="13"/>
      <x:c r="F136" s="11"/>
      <x:c r="G136" s="11"/>
      <x:c r="H136" s="11"/>
      <x:c r="I136" s="11"/>
      <x:c r="J136" s="11"/>
      <x:c r="K136" s="11"/>
      <x:c r="L136" s="11"/>
      <x:c r="M136" s="11"/>
      <x:c r="N136" s="11"/>
      <x:c r="O136" s="11"/>
      <x:c r="P136" s="11"/>
    </x:row>
    <x:row r="137" ht="42" customHeight="1">
      <x:c r="A137" s="11"/>
      <x:c r="B137" s="11"/>
      <x:c r="C137" s="11"/>
      <x:c r="D137" s="11"/>
      <x:c r="E137" s="13"/>
      <x:c r="F137" s="11"/>
      <x:c r="G137" s="11"/>
      <x:c r="H137" s="11"/>
      <x:c r="I137" s="11"/>
      <x:c r="J137" s="11"/>
      <x:c r="K137" s="11"/>
      <x:c r="L137" s="11"/>
      <x:c r="M137" s="11"/>
      <x:c r="N137" s="11"/>
      <x:c r="O137" s="11"/>
      <x:c r="P137" s="11"/>
    </x:row>
    <x:row r="138" ht="42" customHeight="1">
      <x:c r="A138" s="11"/>
      <x:c r="B138" s="11"/>
      <x:c r="C138" s="11"/>
      <x:c r="D138" s="11"/>
      <x:c r="E138" s="13"/>
      <x:c r="F138" s="11"/>
      <x:c r="G138" s="11"/>
      <x:c r="H138" s="11"/>
      <x:c r="I138" s="11"/>
      <x:c r="J138" s="11"/>
      <x:c r="K138" s="11"/>
      <x:c r="L138" s="11"/>
      <x:c r="M138" s="11"/>
      <x:c r="N138" s="11"/>
      <x:c r="O138" s="11"/>
      <x:c r="P138" s="11"/>
    </x:row>
    <x:row r="139" ht="42" customHeight="1">
      <x:c r="A139" s="11"/>
      <x:c r="B139" s="11"/>
      <x:c r="C139" s="11"/>
      <x:c r="D139" s="11"/>
      <x:c r="E139" s="13"/>
      <x:c r="F139" s="11"/>
      <x:c r="G139" s="11"/>
      <x:c r="H139" s="11"/>
      <x:c r="I139" s="11"/>
      <x:c r="J139" s="11"/>
      <x:c r="K139" s="11"/>
      <x:c r="L139" s="11"/>
      <x:c r="M139" s="11"/>
      <x:c r="N139" s="11"/>
      <x:c r="O139" s="11"/>
      <x:c r="P139" s="11"/>
    </x:row>
    <x:row r="140" ht="42" customHeight="1">
      <x:c r="A140" s="11"/>
      <x:c r="B140" s="11"/>
      <x:c r="C140" s="11"/>
      <x:c r="D140" s="11"/>
      <x:c r="E140" s="13"/>
      <x:c r="F140" s="11"/>
      <x:c r="G140" s="11"/>
      <x:c r="H140" s="11"/>
      <x:c r="I140" s="11"/>
      <x:c r="J140" s="11"/>
      <x:c r="K140" s="11"/>
      <x:c r="L140" s="11"/>
      <x:c r="M140" s="11"/>
      <x:c r="N140" s="11"/>
      <x:c r="O140" s="11"/>
      <x:c r="P140" s="11"/>
    </x:row>
    <x:row r="141" ht="42" customHeight="1">
      <x:c r="A141" s="11"/>
      <x:c r="B141" s="11"/>
      <x:c r="C141" s="11"/>
      <x:c r="D141" s="11"/>
      <x:c r="E141" s="13"/>
      <x:c r="F141" s="11"/>
      <x:c r="G141" s="11"/>
      <x:c r="H141" s="11"/>
      <x:c r="I141" s="11"/>
      <x:c r="J141" s="11"/>
      <x:c r="K141" s="11"/>
      <x:c r="L141" s="11"/>
      <x:c r="M141" s="11"/>
      <x:c r="N141" s="11"/>
      <x:c r="O141" s="11"/>
      <x:c r="P141" s="11"/>
    </x:row>
    <x:row r="142" ht="42" customHeight="1">
      <x:c r="A142" s="11"/>
      <x:c r="B142" s="11"/>
      <x:c r="C142" s="11"/>
      <x:c r="D142" s="11"/>
      <x:c r="E142" s="13"/>
      <x:c r="F142" s="11"/>
      <x:c r="G142" s="11"/>
      <x:c r="H142" s="11"/>
      <x:c r="I142" s="11"/>
      <x:c r="J142" s="11"/>
      <x:c r="K142" s="11"/>
      <x:c r="L142" s="11"/>
      <x:c r="M142" s="11"/>
      <x:c r="N142" s="11"/>
      <x:c r="O142" s="11"/>
      <x:c r="P142" s="11"/>
    </x:row>
    <x:row r="143" ht="42" customHeight="1">
      <x:c r="A143" s="11"/>
      <x:c r="B143" s="11"/>
      <x:c r="C143" s="11"/>
      <x:c r="D143" s="11"/>
      <x:c r="E143" s="13"/>
      <x:c r="F143" s="11"/>
      <x:c r="G143" s="11"/>
      <x:c r="H143" s="11"/>
      <x:c r="I143" s="11"/>
      <x:c r="J143" s="11"/>
      <x:c r="K143" s="11"/>
      <x:c r="L143" s="11"/>
      <x:c r="M143" s="11"/>
      <x:c r="N143" s="11"/>
      <x:c r="O143" s="11"/>
      <x:c r="P143" s="11"/>
    </x:row>
    <x:row r="144" ht="42" customHeight="1">
      <x:c r="A144" s="11"/>
      <x:c r="B144" s="11"/>
      <x:c r="C144" s="11"/>
      <x:c r="D144" s="11"/>
      <x:c r="E144" s="13"/>
      <x:c r="F144" s="11"/>
      <x:c r="G144" s="11"/>
      <x:c r="H144" s="11"/>
      <x:c r="I144" s="11"/>
      <x:c r="J144" s="11"/>
      <x:c r="K144" s="11"/>
      <x:c r="L144" s="11"/>
      <x:c r="M144" s="11"/>
      <x:c r="N144" s="11"/>
      <x:c r="O144" s="11"/>
      <x:c r="P144" s="11"/>
    </x:row>
    <x:row r="145" ht="42" customHeight="1">
      <x:c r="A145" s="11"/>
      <x:c r="B145" s="11"/>
      <x:c r="C145" s="11"/>
      <x:c r="D145" s="11"/>
      <x:c r="E145" s="13"/>
      <x:c r="F145" s="11"/>
      <x:c r="G145" s="11"/>
      <x:c r="H145" s="11"/>
      <x:c r="I145" s="11"/>
      <x:c r="J145" s="11"/>
      <x:c r="K145" s="11"/>
      <x:c r="L145" s="11"/>
      <x:c r="M145" s="11"/>
      <x:c r="N145" s="11"/>
      <x:c r="O145" s="11"/>
      <x:c r="P145" s="11"/>
    </x:row>
    <x:row r="146" ht="42" customHeight="1">
      <x:c r="A146" s="11"/>
      <x:c r="B146" s="11"/>
      <x:c r="C146" s="11"/>
      <x:c r="D146" s="11"/>
      <x:c r="E146" s="13"/>
      <x:c r="F146" s="11"/>
      <x:c r="G146" s="11"/>
      <x:c r="H146" s="11"/>
      <x:c r="I146" s="11"/>
      <x:c r="J146" s="11"/>
      <x:c r="K146" s="11"/>
      <x:c r="L146" s="11"/>
      <x:c r="M146" s="11"/>
      <x:c r="N146" s="11"/>
      <x:c r="O146" s="11"/>
      <x:c r="P146" s="11"/>
    </x:row>
    <x:row r="147" ht="42" customHeight="1">
      <x:c r="A147" s="11"/>
      <x:c r="B147" s="11"/>
      <x:c r="C147" s="11"/>
      <x:c r="D147" s="11"/>
      <x:c r="E147" s="13"/>
      <x:c r="F147" s="11"/>
      <x:c r="G147" s="11"/>
      <x:c r="H147" s="11"/>
      <x:c r="I147" s="11"/>
      <x:c r="J147" s="11"/>
      <x:c r="K147" s="11"/>
      <x:c r="L147" s="11"/>
      <x:c r="M147" s="11"/>
      <x:c r="N147" s="11"/>
      <x:c r="O147" s="11"/>
      <x:c r="P147" s="11"/>
    </x:row>
    <x:row r="148" ht="42" customHeight="1">
      <x:c r="A148" s="11"/>
      <x:c r="B148" s="11"/>
      <x:c r="C148" s="11"/>
      <x:c r="D148" s="11"/>
      <x:c r="E148" s="13"/>
      <x:c r="F148" s="11"/>
      <x:c r="G148" s="11"/>
      <x:c r="H148" s="11"/>
      <x:c r="I148" s="11"/>
      <x:c r="J148" s="11"/>
      <x:c r="K148" s="11"/>
      <x:c r="L148" s="11"/>
      <x:c r="M148" s="11"/>
      <x:c r="N148" s="11"/>
      <x:c r="O148" s="11"/>
      <x:c r="P148" s="11"/>
    </x:row>
    <x:row r="149" ht="42" customHeight="1">
      <x:c r="A149" s="11"/>
      <x:c r="B149" s="11"/>
      <x:c r="C149" s="11"/>
      <x:c r="D149" s="11"/>
      <x:c r="E149" s="13"/>
      <x:c r="F149" s="11"/>
      <x:c r="G149" s="11"/>
      <x:c r="H149" s="11"/>
      <x:c r="I149" s="11"/>
      <x:c r="J149" s="11"/>
      <x:c r="K149" s="11"/>
      <x:c r="L149" s="11"/>
      <x:c r="M149" s="11"/>
      <x:c r="N149" s="11"/>
      <x:c r="O149" s="11"/>
      <x:c r="P149" s="11"/>
    </x:row>
    <x:row r="150" ht="42" customHeight="1">
      <x:c r="A150" s="11"/>
      <x:c r="B150" s="11"/>
      <x:c r="C150" s="11"/>
      <x:c r="D150" s="11"/>
      <x:c r="E150" s="13"/>
      <x:c r="F150" s="11"/>
      <x:c r="G150" s="11"/>
      <x:c r="H150" s="11"/>
      <x:c r="I150" s="11"/>
      <x:c r="J150" s="11"/>
      <x:c r="K150" s="11"/>
      <x:c r="L150" s="11"/>
      <x:c r="M150" s="11"/>
      <x:c r="N150" s="11"/>
      <x:c r="O150" s="11"/>
      <x:c r="P150" s="11"/>
    </x:row>
    <x:row r="151" ht="42" customHeight="1">
      <x:c r="A151" s="11"/>
      <x:c r="B151" s="11"/>
      <x:c r="C151" s="11"/>
      <x:c r="D151" s="11"/>
      <x:c r="E151" s="13"/>
      <x:c r="F151" s="11"/>
      <x:c r="G151" s="11"/>
      <x:c r="H151" s="11"/>
      <x:c r="I151" s="11"/>
      <x:c r="J151" s="11"/>
      <x:c r="K151" s="11"/>
      <x:c r="L151" s="11"/>
      <x:c r="M151" s="11"/>
      <x:c r="N151" s="11"/>
      <x:c r="O151" s="11"/>
      <x:c r="P151" s="11"/>
    </x:row>
    <x:row r="152" ht="42" customHeight="1">
      <x:c r="A152" s="11"/>
      <x:c r="B152" s="11"/>
      <x:c r="C152" s="11"/>
      <x:c r="D152" s="11"/>
      <x:c r="E152" s="13"/>
      <x:c r="F152" s="11"/>
      <x:c r="G152" s="11"/>
      <x:c r="H152" s="11"/>
      <x:c r="I152" s="11"/>
      <x:c r="J152" s="11"/>
      <x:c r="K152" s="11"/>
      <x:c r="L152" s="11"/>
      <x:c r="M152" s="11"/>
      <x:c r="N152" s="11"/>
      <x:c r="O152" s="11"/>
      <x:c r="P152" s="11"/>
    </x:row>
    <x:row r="153" ht="42" customHeight="1">
      <x:c r="A153" s="11"/>
      <x:c r="B153" s="11"/>
      <x:c r="C153" s="11"/>
      <x:c r="D153" s="11"/>
      <x:c r="E153" s="13"/>
      <x:c r="F153" s="11"/>
      <x:c r="G153" s="11"/>
      <x:c r="H153" s="11"/>
      <x:c r="I153" s="11"/>
      <x:c r="J153" s="11"/>
      <x:c r="K153" s="11"/>
      <x:c r="L153" s="11"/>
      <x:c r="M153" s="11"/>
      <x:c r="N153" s="11"/>
      <x:c r="O153" s="11"/>
      <x:c r="P153" s="11"/>
    </x:row>
    <x:row r="154" ht="42" customHeight="1">
      <x:c r="A154" s="11"/>
      <x:c r="B154" s="11"/>
      <x:c r="C154" s="11"/>
      <x:c r="D154" s="11"/>
      <x:c r="E154" s="13"/>
      <x:c r="F154" s="11"/>
      <x:c r="G154" s="11"/>
      <x:c r="H154" s="11"/>
      <x:c r="I154" s="11"/>
      <x:c r="J154" s="11"/>
      <x:c r="K154" s="11"/>
      <x:c r="L154" s="11"/>
      <x:c r="M154" s="11"/>
      <x:c r="N154" s="11"/>
      <x:c r="O154" s="11"/>
      <x:c r="P154" s="11"/>
    </x:row>
    <x:row r="155" ht="42" customHeight="1">
      <x:c r="A155" s="11"/>
      <x:c r="B155" s="11"/>
      <x:c r="C155" s="11"/>
      <x:c r="D155" s="11"/>
      <x:c r="E155" s="13"/>
      <x:c r="F155" s="11"/>
      <x:c r="G155" s="11"/>
      <x:c r="H155" s="11"/>
      <x:c r="I155" s="11"/>
      <x:c r="J155" s="11"/>
      <x:c r="K155" s="11"/>
      <x:c r="L155" s="11"/>
      <x:c r="M155" s="11"/>
      <x:c r="N155" s="11"/>
      <x:c r="O155" s="11"/>
      <x:c r="P155" s="11"/>
    </x:row>
    <x:row r="156" ht="42" customHeight="1">
      <x:c r="A156" s="11"/>
      <x:c r="B156" s="11"/>
      <x:c r="C156" s="11"/>
      <x:c r="D156" s="11"/>
      <x:c r="E156" s="13"/>
      <x:c r="F156" s="11"/>
      <x:c r="G156" s="11"/>
      <x:c r="H156" s="11"/>
      <x:c r="I156" s="11"/>
      <x:c r="J156" s="11"/>
      <x:c r="K156" s="11"/>
      <x:c r="L156" s="11"/>
      <x:c r="M156" s="11"/>
      <x:c r="N156" s="11"/>
      <x:c r="O156" s="11"/>
      <x:c r="P156" s="11"/>
    </x:row>
    <x:row r="157" ht="42" customHeight="1">
      <x:c r="A157" s="11"/>
      <x:c r="B157" s="11"/>
      <x:c r="C157" s="11"/>
      <x:c r="D157" s="11"/>
      <x:c r="E157" s="13"/>
      <x:c r="F157" s="11"/>
      <x:c r="G157" s="11"/>
      <x:c r="H157" s="11"/>
      <x:c r="I157" s="11"/>
      <x:c r="J157" s="11"/>
      <x:c r="K157" s="11"/>
      <x:c r="L157" s="11"/>
      <x:c r="M157" s="11"/>
      <x:c r="N157" s="11"/>
      <x:c r="O157" s="11"/>
      <x:c r="P157" s="11"/>
    </x:row>
    <x:row r="158" ht="42" customHeight="1">
      <x:c r="A158" s="11"/>
      <x:c r="B158" s="11"/>
      <x:c r="C158" s="11"/>
      <x:c r="D158" s="11"/>
      <x:c r="E158" s="13"/>
      <x:c r="F158" s="11"/>
      <x:c r="G158" s="11"/>
      <x:c r="H158" s="11"/>
      <x:c r="I158" s="11"/>
      <x:c r="J158" s="11"/>
      <x:c r="K158" s="11"/>
      <x:c r="L158" s="11"/>
      <x:c r="M158" s="11"/>
      <x:c r="N158" s="11"/>
      <x:c r="O158" s="11"/>
      <x:c r="P158" s="11"/>
    </x:row>
    <x:row r="159" ht="42" customHeight="1">
      <x:c r="A159" s="11"/>
      <x:c r="B159" s="11"/>
      <x:c r="C159" s="11"/>
      <x:c r="D159" s="11"/>
      <x:c r="E159" s="13"/>
      <x:c r="F159" s="11"/>
      <x:c r="G159" s="11"/>
      <x:c r="H159" s="11"/>
      <x:c r="I159" s="11"/>
      <x:c r="J159" s="11"/>
      <x:c r="K159" s="11"/>
      <x:c r="L159" s="11"/>
      <x:c r="M159" s="11"/>
      <x:c r="N159" s="11"/>
      <x:c r="O159" s="11"/>
      <x:c r="P159" s="11"/>
    </x:row>
    <x:row r="160" ht="42" customHeight="1">
      <x:c r="A160" s="11"/>
      <x:c r="B160" s="11"/>
      <x:c r="C160" s="11"/>
      <x:c r="D160" s="11"/>
      <x:c r="E160" s="13"/>
      <x:c r="F160" s="11"/>
      <x:c r="G160" s="11"/>
      <x:c r="H160" s="11"/>
      <x:c r="I160" s="11"/>
      <x:c r="J160" s="11"/>
      <x:c r="K160" s="11"/>
      <x:c r="L160" s="11"/>
      <x:c r="M160" s="11"/>
      <x:c r="N160" s="11"/>
      <x:c r="O160" s="11"/>
      <x:c r="P160" s="11"/>
    </x:row>
    <x:row r="161" ht="42" customHeight="1">
      <x:c r="A161" s="11"/>
      <x:c r="B161" s="11"/>
      <x:c r="C161" s="11"/>
      <x:c r="D161" s="11"/>
      <x:c r="E161" s="13"/>
      <x:c r="F161" s="11"/>
      <x:c r="G161" s="11"/>
      <x:c r="H161" s="11"/>
      <x:c r="I161" s="11"/>
      <x:c r="J161" s="11"/>
      <x:c r="K161" s="11"/>
      <x:c r="L161" s="11"/>
      <x:c r="M161" s="11"/>
      <x:c r="N161" s="11"/>
      <x:c r="O161" s="11"/>
      <x:c r="P161" s="11"/>
    </x:row>
    <x:row r="162" ht="42" customHeight="1">
      <x:c r="A162" s="11"/>
      <x:c r="B162" s="11"/>
      <x:c r="C162" s="11"/>
      <x:c r="D162" s="11"/>
      <x:c r="E162" s="13"/>
      <x:c r="F162" s="11"/>
      <x:c r="G162" s="11"/>
      <x:c r="H162" s="11"/>
      <x:c r="I162" s="11"/>
      <x:c r="J162" s="11"/>
      <x:c r="K162" s="11"/>
      <x:c r="L162" s="11"/>
      <x:c r="M162" s="11"/>
      <x:c r="N162" s="11"/>
      <x:c r="O162" s="11"/>
      <x:c r="P162" s="11"/>
    </x:row>
    <x:row r="163" ht="42" customHeight="1">
      <x:c r="A163" s="11"/>
      <x:c r="B163" s="11"/>
      <x:c r="C163" s="11"/>
      <x:c r="D163" s="11"/>
      <x:c r="E163" s="13"/>
      <x:c r="F163" s="11"/>
      <x:c r="G163" s="11"/>
      <x:c r="H163" s="11"/>
      <x:c r="I163" s="11"/>
      <x:c r="J163" s="11"/>
      <x:c r="K163" s="11"/>
      <x:c r="L163" s="11"/>
      <x:c r="M163" s="11"/>
      <x:c r="N163" s="11"/>
      <x:c r="O163" s="11"/>
      <x:c r="P163" s="11"/>
    </x:row>
    <x:row r="164" ht="42" customHeight="1">
      <x:c r="A164" s="11"/>
      <x:c r="B164" s="11"/>
      <x:c r="C164" s="11"/>
      <x:c r="D164" s="11"/>
      <x:c r="E164" s="13"/>
      <x:c r="F164" s="11"/>
      <x:c r="G164" s="11"/>
      <x:c r="H164" s="11"/>
      <x:c r="I164" s="11"/>
      <x:c r="J164" s="11"/>
      <x:c r="K164" s="11"/>
      <x:c r="L164" s="11"/>
      <x:c r="M164" s="11"/>
      <x:c r="N164" s="11"/>
      <x:c r="O164" s="11"/>
      <x:c r="P164" s="11"/>
    </x:row>
    <x:row r="165" ht="42" customHeight="1">
      <x:c r="A165" s="11"/>
      <x:c r="B165" s="11"/>
      <x:c r="C165" s="11"/>
      <x:c r="D165" s="11"/>
      <x:c r="E165" s="13"/>
      <x:c r="F165" s="11"/>
      <x:c r="G165" s="11"/>
      <x:c r="H165" s="11"/>
      <x:c r="I165" s="11"/>
      <x:c r="J165" s="11"/>
      <x:c r="K165" s="11"/>
      <x:c r="L165" s="11"/>
      <x:c r="M165" s="11"/>
      <x:c r="N165" s="11"/>
      <x:c r="O165" s="11"/>
      <x:c r="P165" s="11"/>
    </x:row>
    <x:row r="166" ht="42" customHeight="1">
      <x:c r="A166" s="11"/>
      <x:c r="B166" s="11"/>
      <x:c r="C166" s="11"/>
      <x:c r="D166" s="11"/>
      <x:c r="E166" s="13"/>
      <x:c r="F166" s="11"/>
      <x:c r="G166" s="11"/>
      <x:c r="H166" s="11"/>
      <x:c r="I166" s="11"/>
      <x:c r="J166" s="11"/>
      <x:c r="K166" s="11"/>
      <x:c r="L166" s="11"/>
      <x:c r="M166" s="11"/>
      <x:c r="N166" s="11"/>
      <x:c r="O166" s="11"/>
      <x:c r="P166" s="11"/>
    </x:row>
    <x:row r="167" ht="42" customHeight="1">
      <x:c r="A167" s="11"/>
      <x:c r="B167" s="11"/>
      <x:c r="C167" s="11"/>
      <x:c r="D167" s="11"/>
      <x:c r="E167" s="13"/>
      <x:c r="F167" s="11"/>
      <x:c r="G167" s="11"/>
      <x:c r="H167" s="11"/>
      <x:c r="I167" s="11"/>
      <x:c r="J167" s="11"/>
      <x:c r="K167" s="11"/>
      <x:c r="L167" s="11"/>
      <x:c r="M167" s="11"/>
      <x:c r="N167" s="11"/>
      <x:c r="O167" s="11"/>
      <x:c r="P167" s="11"/>
    </x:row>
    <x:row r="168" ht="42" customHeight="1">
      <x:c r="A168" s="11"/>
      <x:c r="B168" s="11"/>
      <x:c r="C168" s="11"/>
      <x:c r="D168" s="11"/>
      <x:c r="E168" s="13"/>
      <x:c r="F168" s="11"/>
      <x:c r="G168" s="11"/>
      <x:c r="H168" s="11"/>
      <x:c r="I168" s="11"/>
      <x:c r="J168" s="11"/>
      <x:c r="K168" s="11"/>
      <x:c r="L168" s="11"/>
      <x:c r="M168" s="11"/>
      <x:c r="N168" s="11"/>
      <x:c r="O168" s="11"/>
      <x:c r="P168" s="11"/>
    </x:row>
    <x:row r="169" ht="42" customHeight="1">
      <x:c r="A169" s="11"/>
      <x:c r="B169" s="11"/>
      <x:c r="C169" s="11"/>
      <x:c r="D169" s="11"/>
      <x:c r="E169" s="13"/>
      <x:c r="F169" s="11"/>
      <x:c r="G169" s="11"/>
      <x:c r="H169" s="11"/>
      <x:c r="I169" s="11"/>
      <x:c r="J169" s="11"/>
      <x:c r="K169" s="11"/>
      <x:c r="L169" s="11"/>
      <x:c r="M169" s="11"/>
      <x:c r="N169" s="11"/>
      <x:c r="O169" s="11"/>
      <x:c r="P169" s="11"/>
    </x:row>
    <x:row r="170" ht="42" customHeight="1">
      <x:c r="A170" s="11"/>
      <x:c r="B170" s="11"/>
      <x:c r="C170" s="11"/>
      <x:c r="D170" s="11"/>
      <x:c r="E170" s="13"/>
      <x:c r="F170" s="11"/>
      <x:c r="G170" s="11"/>
      <x:c r="H170" s="11"/>
      <x:c r="I170" s="11"/>
      <x:c r="J170" s="11"/>
      <x:c r="K170" s="11"/>
      <x:c r="L170" s="11"/>
      <x:c r="M170" s="11"/>
      <x:c r="N170" s="11"/>
      <x:c r="O170" s="11"/>
      <x:c r="P170" s="11"/>
    </x:row>
    <x:row r="171" ht="42" customHeight="1">
      <x:c r="A171" s="11"/>
      <x:c r="B171" s="11"/>
      <x:c r="C171" s="11"/>
      <x:c r="D171" s="11"/>
      <x:c r="E171" s="13"/>
      <x:c r="F171" s="11"/>
      <x:c r="G171" s="11"/>
      <x:c r="H171" s="11"/>
      <x:c r="I171" s="11"/>
      <x:c r="J171" s="11"/>
      <x:c r="K171" s="11"/>
      <x:c r="L171" s="11"/>
      <x:c r="M171" s="11"/>
      <x:c r="N171" s="11"/>
      <x:c r="O171" s="11"/>
      <x:c r="P171" s="11"/>
    </x:row>
    <x:row r="172" ht="42" customHeight="1">
      <x:c r="A172" s="11"/>
      <x:c r="B172" s="11"/>
      <x:c r="C172" s="11"/>
      <x:c r="D172" s="11"/>
      <x:c r="E172" s="13"/>
      <x:c r="F172" s="11"/>
      <x:c r="G172" s="11"/>
      <x:c r="H172" s="11"/>
      <x:c r="I172" s="11"/>
      <x:c r="J172" s="11"/>
      <x:c r="K172" s="11"/>
      <x:c r="L172" s="11"/>
      <x:c r="M172" s="11"/>
      <x:c r="N172" s="11"/>
      <x:c r="O172" s="11"/>
      <x:c r="P172" s="11"/>
    </x:row>
    <x:row r="173" ht="42" customHeight="1">
      <x:c r="A173" s="11"/>
      <x:c r="B173" s="11"/>
      <x:c r="C173" s="11"/>
      <x:c r="D173" s="11"/>
      <x:c r="E173" s="13"/>
      <x:c r="F173" s="11"/>
      <x:c r="G173" s="11"/>
      <x:c r="H173" s="11"/>
      <x:c r="I173" s="11"/>
      <x:c r="J173" s="11"/>
      <x:c r="K173" s="11"/>
      <x:c r="L173" s="11"/>
      <x:c r="M173" s="11"/>
      <x:c r="N173" s="11"/>
      <x:c r="O173" s="11"/>
      <x:c r="P173" s="11"/>
    </x:row>
    <x:row r="174" ht="42" customHeight="1">
      <x:c r="A174" s="11"/>
      <x:c r="B174" s="11"/>
      <x:c r="C174" s="11"/>
      <x:c r="D174" s="11"/>
      <x:c r="E174" s="13"/>
      <x:c r="F174" s="11"/>
      <x:c r="G174" s="11"/>
      <x:c r="H174" s="11"/>
      <x:c r="I174" s="11"/>
      <x:c r="J174" s="11"/>
      <x:c r="K174" s="11"/>
      <x:c r="L174" s="11"/>
      <x:c r="M174" s="11"/>
      <x:c r="N174" s="11"/>
      <x:c r="O174" s="11"/>
      <x:c r="P174" s="11"/>
    </x:row>
    <x:row r="175" ht="42" customHeight="1">
      <x:c r="A175" s="11"/>
      <x:c r="B175" s="11"/>
      <x:c r="C175" s="11"/>
      <x:c r="D175" s="11"/>
      <x:c r="E175" s="13"/>
      <x:c r="F175" s="11"/>
      <x:c r="G175" s="11"/>
      <x:c r="H175" s="11"/>
      <x:c r="I175" s="11"/>
      <x:c r="J175" s="11"/>
      <x:c r="K175" s="11"/>
      <x:c r="L175" s="11"/>
      <x:c r="M175" s="11"/>
      <x:c r="N175" s="11"/>
      <x:c r="O175" s="11"/>
      <x:c r="P175" s="11"/>
    </x:row>
    <x:row r="176" ht="42" customHeight="1">
      <x:c r="A176" s="11"/>
      <x:c r="B176" s="11"/>
      <x:c r="C176" s="11"/>
      <x:c r="D176" s="11"/>
      <x:c r="E176" s="13"/>
      <x:c r="F176" s="11"/>
      <x:c r="G176" s="11"/>
      <x:c r="H176" s="11"/>
      <x:c r="I176" s="11"/>
      <x:c r="J176" s="11"/>
      <x:c r="K176" s="11"/>
      <x:c r="L176" s="11"/>
      <x:c r="M176" s="11"/>
      <x:c r="N176" s="11"/>
      <x:c r="O176" s="11"/>
      <x:c r="P176" s="11"/>
    </x:row>
    <x:row r="177" ht="42" customHeight="1">
      <x:c r="A177" s="11"/>
      <x:c r="B177" s="11"/>
      <x:c r="C177" s="11"/>
      <x:c r="D177" s="11"/>
      <x:c r="E177" s="13"/>
      <x:c r="F177" s="11"/>
      <x:c r="G177" s="11"/>
      <x:c r="H177" s="11"/>
      <x:c r="I177" s="11"/>
      <x:c r="J177" s="11"/>
      <x:c r="K177" s="11"/>
      <x:c r="L177" s="11"/>
      <x:c r="M177" s="11"/>
      <x:c r="N177" s="11"/>
      <x:c r="O177" s="11"/>
      <x:c r="P177" s="11"/>
    </x:row>
    <x:row r="178" ht="42" customHeight="1">
      <x:c r="A178" s="11"/>
      <x:c r="B178" s="11"/>
      <x:c r="C178" s="11"/>
      <x:c r="D178" s="11"/>
      <x:c r="E178" s="13"/>
      <x:c r="F178" s="11"/>
      <x:c r="G178" s="11"/>
      <x:c r="H178" s="11"/>
      <x:c r="I178" s="11"/>
      <x:c r="J178" s="11"/>
      <x:c r="K178" s="11"/>
      <x:c r="L178" s="11"/>
      <x:c r="M178" s="11"/>
      <x:c r="N178" s="11"/>
      <x:c r="O178" s="11"/>
      <x:c r="P178" s="11"/>
    </x:row>
    <x:row r="179" ht="42" customHeight="1">
      <x:c r="A179" s="11"/>
      <x:c r="B179" s="11"/>
      <x:c r="C179" s="11"/>
      <x:c r="D179" s="11"/>
      <x:c r="E179" s="13"/>
      <x:c r="F179" s="11"/>
      <x:c r="G179" s="11"/>
      <x:c r="H179" s="11"/>
      <x:c r="I179" s="11"/>
      <x:c r="J179" s="11"/>
      <x:c r="K179" s="11"/>
      <x:c r="L179" s="11"/>
      <x:c r="M179" s="11"/>
      <x:c r="N179" s="11"/>
      <x:c r="O179" s="11"/>
      <x:c r="P179" s="11"/>
    </x:row>
    <x:row r="180" ht="42" customHeight="1">
      <x:c r="A180" s="11"/>
      <x:c r="B180" s="11"/>
      <x:c r="C180" s="11"/>
      <x:c r="D180" s="11"/>
      <x:c r="E180" s="13"/>
      <x:c r="F180" s="11"/>
      <x:c r="G180" s="11"/>
      <x:c r="H180" s="11"/>
      <x:c r="I180" s="11"/>
      <x:c r="J180" s="11"/>
      <x:c r="K180" s="11"/>
      <x:c r="L180" s="11"/>
      <x:c r="M180" s="11"/>
      <x:c r="N180" s="11"/>
      <x:c r="O180" s="11"/>
      <x:c r="P180" s="11"/>
    </x:row>
    <x:row r="181" ht="42" customHeight="1">
      <x:c r="A181" s="11"/>
      <x:c r="B181" s="11"/>
      <x:c r="C181" s="11"/>
      <x:c r="D181" s="11"/>
      <x:c r="E181" s="13"/>
      <x:c r="F181" s="11"/>
      <x:c r="G181" s="11"/>
      <x:c r="H181" s="11"/>
      <x:c r="I181" s="11"/>
      <x:c r="J181" s="11"/>
      <x:c r="K181" s="11"/>
      <x:c r="L181" s="11"/>
      <x:c r="M181" s="11"/>
      <x:c r="N181" s="11"/>
      <x:c r="O181" s="11"/>
      <x:c r="P181" s="11"/>
    </x:row>
    <x:row r="182" ht="42" customHeight="1">
      <x:c r="A182" s="11"/>
      <x:c r="B182" s="11"/>
      <x:c r="C182" s="11"/>
      <x:c r="D182" s="11"/>
      <x:c r="E182" s="13"/>
      <x:c r="F182" s="11"/>
      <x:c r="G182" s="11"/>
      <x:c r="H182" s="11"/>
      <x:c r="I182" s="11"/>
      <x:c r="J182" s="11"/>
      <x:c r="K182" s="11"/>
      <x:c r="L182" s="11"/>
      <x:c r="M182" s="11"/>
      <x:c r="N182" s="11"/>
      <x:c r="O182" s="11"/>
      <x:c r="P182" s="11"/>
    </x:row>
    <x:row r="183" ht="42" customHeight="1">
      <x:c r="A183" s="11"/>
      <x:c r="B183" s="11"/>
      <x:c r="C183" s="11"/>
      <x:c r="D183" s="11"/>
      <x:c r="E183" s="13"/>
      <x:c r="F183" s="11"/>
      <x:c r="G183" s="11"/>
      <x:c r="H183" s="11"/>
      <x:c r="I183" s="11"/>
      <x:c r="J183" s="11"/>
      <x:c r="K183" s="11"/>
      <x:c r="L183" s="11"/>
      <x:c r="M183" s="11"/>
      <x:c r="N183" s="11"/>
      <x:c r="O183" s="11"/>
      <x:c r="P183" s="11"/>
    </x:row>
    <x:row r="184" ht="42" customHeight="1">
      <x:c r="A184" s="11"/>
      <x:c r="B184" s="11"/>
      <x:c r="C184" s="11"/>
      <x:c r="D184" s="11"/>
      <x:c r="E184" s="13"/>
      <x:c r="F184" s="11"/>
      <x:c r="G184" s="11"/>
      <x:c r="H184" s="11"/>
      <x:c r="I184" s="11"/>
      <x:c r="J184" s="11"/>
      <x:c r="K184" s="11"/>
      <x:c r="L184" s="11"/>
      <x:c r="M184" s="11"/>
      <x:c r="N184" s="11"/>
      <x:c r="O184" s="11"/>
      <x:c r="P184" s="11"/>
    </x:row>
    <x:row r="185" ht="42" customHeight="1">
      <x:c r="A185" s="11"/>
      <x:c r="B185" s="11"/>
      <x:c r="C185" s="11"/>
      <x:c r="D185" s="11"/>
      <x:c r="E185" s="13"/>
      <x:c r="F185" s="11"/>
      <x:c r="G185" s="11"/>
      <x:c r="H185" s="11"/>
      <x:c r="I185" s="11"/>
      <x:c r="J185" s="11"/>
      <x:c r="K185" s="11"/>
      <x:c r="L185" s="11"/>
      <x:c r="M185" s="11"/>
      <x:c r="N185" s="11"/>
      <x:c r="O185" s="11"/>
      <x:c r="P185" s="11"/>
    </x:row>
    <x:row r="186" ht="42" customHeight="1">
      <x:c r="A186" s="11"/>
      <x:c r="B186" s="11"/>
      <x:c r="C186" s="11"/>
      <x:c r="D186" s="11"/>
      <x:c r="E186" s="13"/>
      <x:c r="F186" s="11"/>
      <x:c r="G186" s="11"/>
      <x:c r="H186" s="11"/>
      <x:c r="I186" s="11"/>
      <x:c r="J186" s="11"/>
      <x:c r="K186" s="11"/>
      <x:c r="L186" s="11"/>
      <x:c r="M186" s="11"/>
      <x:c r="N186" s="11"/>
      <x:c r="O186" s="11"/>
      <x:c r="P186" s="11"/>
    </x:row>
    <x:row r="187" ht="42" customHeight="1">
      <x:c r="A187" s="11"/>
      <x:c r="B187" s="11"/>
      <x:c r="C187" s="11"/>
      <x:c r="D187" s="11"/>
      <x:c r="E187" s="13"/>
      <x:c r="F187" s="11"/>
      <x:c r="G187" s="11"/>
      <x:c r="H187" s="11"/>
      <x:c r="I187" s="11"/>
      <x:c r="J187" s="11"/>
      <x:c r="K187" s="11"/>
      <x:c r="L187" s="11"/>
      <x:c r="M187" s="11"/>
      <x:c r="N187" s="11"/>
      <x:c r="O187" s="11"/>
      <x:c r="P187" s="11"/>
    </x:row>
    <x:row r="188" ht="42" customHeight="1">
      <x:c r="A188" s="11"/>
      <x:c r="B188" s="11"/>
      <x:c r="C188" s="11"/>
      <x:c r="D188" s="11"/>
      <x:c r="E188" s="13"/>
      <x:c r="F188" s="11"/>
      <x:c r="G188" s="11"/>
      <x:c r="H188" s="11"/>
      <x:c r="I188" s="11"/>
      <x:c r="J188" s="11"/>
      <x:c r="K188" s="11"/>
      <x:c r="L188" s="11"/>
      <x:c r="M188" s="11"/>
      <x:c r="N188" s="11"/>
      <x:c r="O188" s="11"/>
      <x:c r="P188" s="11"/>
    </x:row>
    <x:row r="189" ht="42" customHeight="1">
      <x:c r="A189" s="11"/>
      <x:c r="B189" s="11"/>
      <x:c r="C189" s="11"/>
      <x:c r="D189" s="11"/>
      <x:c r="E189" s="13"/>
      <x:c r="F189" s="11"/>
      <x:c r="G189" s="11"/>
      <x:c r="H189" s="11"/>
      <x:c r="I189" s="11"/>
      <x:c r="J189" s="11"/>
      <x:c r="K189" s="11"/>
      <x:c r="L189" s="11"/>
      <x:c r="M189" s="11"/>
      <x:c r="N189" s="11"/>
      <x:c r="O189" s="11"/>
      <x:c r="P189" s="11"/>
    </x:row>
    <x:row r="190" ht="42" customHeight="1">
      <x:c r="A190" s="11"/>
      <x:c r="B190" s="11"/>
      <x:c r="C190" s="11"/>
      <x:c r="D190" s="11"/>
      <x:c r="E190" s="13"/>
      <x:c r="F190" s="11"/>
      <x:c r="G190" s="11"/>
      <x:c r="H190" s="11"/>
      <x:c r="I190" s="11"/>
      <x:c r="J190" s="11"/>
      <x:c r="K190" s="11"/>
      <x:c r="L190" s="11"/>
      <x:c r="M190" s="11"/>
      <x:c r="N190" s="11"/>
      <x:c r="O190" s="11"/>
      <x:c r="P190" s="11"/>
    </x:row>
    <x:row r="191" ht="42" customHeight="1">
      <x:c r="A191" s="11"/>
      <x:c r="B191" s="11"/>
      <x:c r="C191" s="11"/>
      <x:c r="D191" s="11"/>
      <x:c r="E191" s="13"/>
      <x:c r="F191" s="11"/>
      <x:c r="G191" s="11"/>
      <x:c r="H191" s="11"/>
      <x:c r="I191" s="11"/>
      <x:c r="J191" s="11"/>
      <x:c r="K191" s="11"/>
      <x:c r="L191" s="11"/>
      <x:c r="M191" s="11"/>
      <x:c r="N191" s="11"/>
      <x:c r="O191" s="11"/>
      <x:c r="P191" s="11"/>
    </x:row>
    <x:row r="192" ht="42" customHeight="1">
      <x:c r="A192" s="11"/>
      <x:c r="B192" s="11"/>
      <x:c r="C192" s="11"/>
      <x:c r="D192" s="11"/>
      <x:c r="E192" s="13"/>
      <x:c r="F192" s="11"/>
      <x:c r="G192" s="11"/>
      <x:c r="H192" s="11"/>
      <x:c r="I192" s="11"/>
      <x:c r="J192" s="11"/>
      <x:c r="K192" s="11"/>
      <x:c r="L192" s="11"/>
      <x:c r="M192" s="11"/>
      <x:c r="N192" s="11"/>
      <x:c r="O192" s="11"/>
      <x:c r="P192" s="11"/>
    </x:row>
    <x:row r="193" ht="42" customHeight="1">
      <x:c r="A193" s="11"/>
      <x:c r="B193" s="11"/>
      <x:c r="C193" s="11"/>
      <x:c r="D193" s="11"/>
      <x:c r="E193" s="13"/>
      <x:c r="F193" s="11"/>
      <x:c r="G193" s="11"/>
      <x:c r="H193" s="11"/>
      <x:c r="I193" s="11"/>
      <x:c r="J193" s="11"/>
      <x:c r="K193" s="11"/>
      <x:c r="L193" s="11"/>
      <x:c r="M193" s="11"/>
      <x:c r="N193" s="11"/>
      <x:c r="O193" s="11"/>
      <x:c r="P193" s="11"/>
    </x:row>
    <x:row r="194" ht="42" customHeight="1">
      <x:c r="A194" s="11"/>
      <x:c r="B194" s="11"/>
      <x:c r="C194" s="11"/>
      <x:c r="D194" s="11"/>
      <x:c r="E194" s="13"/>
      <x:c r="F194" s="11"/>
      <x:c r="G194" s="11"/>
      <x:c r="H194" s="11"/>
      <x:c r="I194" s="11"/>
      <x:c r="J194" s="11"/>
      <x:c r="K194" s="11"/>
      <x:c r="L194" s="11"/>
      <x:c r="M194" s="11"/>
      <x:c r="N194" s="11"/>
      <x:c r="O194" s="11"/>
      <x:c r="P194" s="11"/>
    </x:row>
    <x:row r="195" ht="42" customHeight="1">
      <x:c r="A195" s="11"/>
      <x:c r="B195" s="11"/>
      <x:c r="C195" s="11"/>
      <x:c r="D195" s="11"/>
      <x:c r="E195" s="13"/>
      <x:c r="F195" s="11"/>
      <x:c r="G195" s="11"/>
      <x:c r="H195" s="11"/>
      <x:c r="I195" s="11"/>
      <x:c r="J195" s="11"/>
      <x:c r="K195" s="11"/>
      <x:c r="L195" s="11"/>
      <x:c r="M195" s="11"/>
      <x:c r="N195" s="11"/>
      <x:c r="O195" s="11"/>
      <x:c r="P195" s="11"/>
    </x:row>
    <x:row r="196" ht="42" customHeight="1">
      <x:c r="A196" s="11"/>
      <x:c r="B196" s="11"/>
      <x:c r="C196" s="11"/>
      <x:c r="D196" s="11"/>
      <x:c r="E196" s="13"/>
      <x:c r="F196" s="11"/>
      <x:c r="G196" s="11"/>
      <x:c r="H196" s="11"/>
      <x:c r="I196" s="11"/>
      <x:c r="J196" s="11"/>
      <x:c r="K196" s="11"/>
      <x:c r="L196" s="11"/>
      <x:c r="M196" s="11"/>
      <x:c r="N196" s="11"/>
      <x:c r="O196" s="11"/>
      <x:c r="P196" s="11"/>
    </x:row>
    <x:row r="197" ht="42" customHeight="1">
      <x:c r="A197" s="11"/>
      <x:c r="B197" s="11"/>
      <x:c r="C197" s="11"/>
      <x:c r="D197" s="11"/>
      <x:c r="E197" s="13"/>
      <x:c r="F197" s="11"/>
      <x:c r="G197" s="11"/>
      <x:c r="H197" s="11"/>
      <x:c r="I197" s="11"/>
      <x:c r="J197" s="11"/>
      <x:c r="K197" s="11"/>
      <x:c r="L197" s="11"/>
      <x:c r="M197" s="11"/>
      <x:c r="N197" s="11"/>
      <x:c r="O197" s="11"/>
      <x:c r="P197" s="11"/>
    </x:row>
    <x:row r="198" ht="42" customHeight="1">
      <x:c r="A198" s="11"/>
      <x:c r="B198" s="11"/>
      <x:c r="C198" s="11"/>
      <x:c r="D198" s="11"/>
      <x:c r="E198" s="13"/>
      <x:c r="F198" s="11"/>
      <x:c r="G198" s="11"/>
      <x:c r="H198" s="11"/>
      <x:c r="I198" s="11"/>
      <x:c r="J198" s="11"/>
      <x:c r="K198" s="11"/>
      <x:c r="L198" s="11"/>
      <x:c r="M198" s="11"/>
      <x:c r="N198" s="11"/>
      <x:c r="O198" s="11"/>
      <x:c r="P198" s="11"/>
    </x:row>
    <x:row r="199" ht="42" customHeight="1">
      <x:c r="A199" s="11"/>
      <x:c r="B199" s="11"/>
      <x:c r="C199" s="11"/>
      <x:c r="D199" s="11"/>
      <x:c r="E199" s="13"/>
      <x:c r="F199" s="11"/>
      <x:c r="G199" s="11"/>
      <x:c r="H199" s="11"/>
      <x:c r="I199" s="11"/>
      <x:c r="J199" s="11"/>
      <x:c r="K199" s="11"/>
      <x:c r="L199" s="11"/>
      <x:c r="M199" s="11"/>
      <x:c r="N199" s="11"/>
      <x:c r="O199" s="11"/>
      <x:c r="P199" s="11"/>
    </x:row>
    <x:row r="200" ht="42" customHeight="1">
      <x:c r="A200" s="11"/>
      <x:c r="B200" s="11"/>
      <x:c r="C200" s="11"/>
      <x:c r="D200" s="11"/>
      <x:c r="E200" s="13"/>
      <x:c r="F200" s="11"/>
      <x:c r="G200" s="11"/>
      <x:c r="H200" s="11"/>
      <x:c r="I200" s="11"/>
      <x:c r="J200" s="11"/>
      <x:c r="K200" s="11"/>
      <x:c r="L200" s="11"/>
      <x:c r="M200" s="11"/>
      <x:c r="N200" s="11"/>
      <x:c r="O200" s="11"/>
      <x:c r="P200" s="11"/>
    </x:row>
    <x:row r="201" ht="42" customHeight="1">
      <x:c r="A201" s="11"/>
      <x:c r="B201" s="11"/>
      <x:c r="C201" s="11"/>
      <x:c r="D201" s="11"/>
      <x:c r="E201" s="13"/>
      <x:c r="F201" s="11"/>
      <x:c r="G201" s="11"/>
      <x:c r="H201" s="11"/>
      <x:c r="I201" s="11"/>
      <x:c r="J201" s="11"/>
      <x:c r="K201" s="11"/>
      <x:c r="L201" s="11"/>
      <x:c r="M201" s="11"/>
      <x:c r="N201" s="11"/>
      <x:c r="O201" s="11"/>
      <x:c r="P201" s="11"/>
    </x:row>
    <x:row r="202" ht="42" customHeight="1">
      <x:c r="A202" s="11"/>
      <x:c r="B202" s="11"/>
      <x:c r="C202" s="11"/>
      <x:c r="D202" s="11"/>
      <x:c r="E202" s="13"/>
      <x:c r="F202" s="11"/>
      <x:c r="G202" s="11"/>
      <x:c r="H202" s="11"/>
      <x:c r="I202" s="11"/>
      <x:c r="J202" s="11"/>
      <x:c r="K202" s="11"/>
      <x:c r="L202" s="11"/>
      <x:c r="M202" s="11"/>
      <x:c r="N202" s="11"/>
      <x:c r="O202" s="11"/>
      <x:c r="P202" s="11"/>
    </x:row>
    <x:row r="203" ht="42" customHeight="1">
      <x:c r="A203" s="11"/>
      <x:c r="B203" s="11"/>
      <x:c r="C203" s="11"/>
      <x:c r="D203" s="11"/>
      <x:c r="E203" s="13"/>
      <x:c r="F203" s="11"/>
      <x:c r="G203" s="11"/>
      <x:c r="H203" s="11"/>
      <x:c r="I203" s="11"/>
      <x:c r="J203" s="11"/>
      <x:c r="K203" s="11"/>
      <x:c r="L203" s="11"/>
      <x:c r="M203" s="11"/>
      <x:c r="N203" s="11"/>
      <x:c r="O203" s="11"/>
      <x:c r="P203" s="11"/>
    </x:row>
    <x:row r="204" ht="42" customHeight="1">
      <x:c r="A204" s="11"/>
      <x:c r="B204" s="11"/>
      <x:c r="C204" s="11"/>
      <x:c r="D204" s="11"/>
      <x:c r="E204" s="13"/>
      <x:c r="F204" s="11"/>
      <x:c r="G204" s="11"/>
      <x:c r="H204" s="11"/>
      <x:c r="I204" s="11"/>
      <x:c r="J204" s="11"/>
      <x:c r="K204" s="11"/>
      <x:c r="L204" s="11"/>
      <x:c r="M204" s="11"/>
      <x:c r="N204" s="11"/>
      <x:c r="O204" s="11"/>
      <x:c r="P204" s="11"/>
    </x:row>
    <x:row r="205" ht="42" customHeight="1">
      <x:c r="A205" s="11"/>
      <x:c r="B205" s="11"/>
      <x:c r="C205" s="11"/>
      <x:c r="D205" s="11"/>
      <x:c r="E205" s="13"/>
      <x:c r="F205" s="11"/>
      <x:c r="G205" s="11"/>
      <x:c r="H205" s="11"/>
      <x:c r="I205" s="11"/>
      <x:c r="J205" s="11"/>
      <x:c r="K205" s="11"/>
      <x:c r="L205" s="11"/>
      <x:c r="M205" s="11"/>
      <x:c r="N205" s="11"/>
      <x:c r="O205" s="11"/>
      <x:c r="P205" s="11"/>
    </x:row>
    <x:row r="206" ht="42" customHeight="1">
      <x:c r="A206" s="11"/>
      <x:c r="B206" s="11"/>
      <x:c r="C206" s="11"/>
      <x:c r="D206" s="11"/>
      <x:c r="E206" s="13"/>
      <x:c r="F206" s="11"/>
      <x:c r="G206" s="11"/>
      <x:c r="H206" s="11"/>
      <x:c r="I206" s="11"/>
      <x:c r="J206" s="11"/>
      <x:c r="K206" s="11"/>
      <x:c r="L206" s="11"/>
      <x:c r="M206" s="11"/>
      <x:c r="N206" s="11"/>
      <x:c r="O206" s="11"/>
      <x:c r="P206" s="11"/>
    </x:row>
    <x:row r="207" ht="42" customHeight="1">
      <x:c r="A207" s="11"/>
      <x:c r="B207" s="11"/>
      <x:c r="C207" s="11"/>
      <x:c r="D207" s="11"/>
      <x:c r="E207" s="13"/>
      <x:c r="F207" s="11"/>
      <x:c r="G207" s="11"/>
      <x:c r="H207" s="11"/>
      <x:c r="I207" s="11"/>
      <x:c r="J207" s="11"/>
      <x:c r="K207" s="11"/>
      <x:c r="L207" s="11"/>
      <x:c r="M207" s="11"/>
      <x:c r="N207" s="11"/>
      <x:c r="O207" s="11"/>
      <x:c r="P207" s="11"/>
    </x:row>
    <x:row r="208" ht="42" customHeight="1">
      <x:c r="A208" s="11"/>
      <x:c r="B208" s="11"/>
      <x:c r="C208" s="11"/>
      <x:c r="D208" s="11"/>
      <x:c r="E208" s="13"/>
      <x:c r="F208" s="11"/>
      <x:c r="G208" s="11"/>
      <x:c r="H208" s="11"/>
      <x:c r="I208" s="11"/>
      <x:c r="J208" s="11"/>
      <x:c r="K208" s="11"/>
      <x:c r="L208" s="11"/>
      <x:c r="M208" s="11"/>
      <x:c r="N208" s="11"/>
      <x:c r="O208" s="11"/>
      <x:c r="P208" s="11"/>
    </x:row>
    <x:row r="209" ht="42" customHeight="1">
      <x:c r="A209" s="11"/>
      <x:c r="B209" s="11"/>
      <x:c r="C209" s="11"/>
      <x:c r="D209" s="11"/>
      <x:c r="E209" s="13"/>
      <x:c r="F209" s="11"/>
      <x:c r="G209" s="11"/>
      <x:c r="H209" s="11"/>
      <x:c r="I209" s="11"/>
      <x:c r="J209" s="11"/>
      <x:c r="K209" s="11"/>
      <x:c r="L209" s="11"/>
      <x:c r="M209" s="11"/>
      <x:c r="N209" s="11"/>
      <x:c r="O209" s="11"/>
      <x:c r="P209" s="11"/>
    </x:row>
    <x:row r="210" ht="42" customHeight="1">
      <x:c r="A210" s="11"/>
      <x:c r="B210" s="11"/>
      <x:c r="C210" s="11"/>
      <x:c r="D210" s="11"/>
      <x:c r="E210" s="13"/>
      <x:c r="F210" s="11"/>
      <x:c r="G210" s="11"/>
      <x:c r="H210" s="11"/>
      <x:c r="I210" s="11"/>
      <x:c r="J210" s="11"/>
      <x:c r="K210" s="11"/>
      <x:c r="L210" s="11"/>
      <x:c r="M210" s="11"/>
      <x:c r="N210" s="11"/>
      <x:c r="O210" s="11"/>
      <x:c r="P210" s="11"/>
    </x:row>
    <x:row r="211" ht="42" customHeight="1">
      <x:c r="A211" s="11"/>
      <x:c r="B211" s="11"/>
      <x:c r="C211" s="11"/>
      <x:c r="D211" s="11"/>
      <x:c r="E211" s="13"/>
      <x:c r="F211" s="11"/>
      <x:c r="G211" s="11"/>
      <x:c r="H211" s="11"/>
      <x:c r="I211" s="11"/>
      <x:c r="J211" s="11"/>
      <x:c r="K211" s="11"/>
      <x:c r="L211" s="11"/>
      <x:c r="M211" s="11"/>
      <x:c r="N211" s="11"/>
      <x:c r="O211" s="11"/>
      <x:c r="P211" s="11"/>
    </x:row>
    <x:row r="212" ht="42" customHeight="1">
      <x:c r="A212" s="11"/>
      <x:c r="B212" s="11"/>
      <x:c r="C212" s="11"/>
      <x:c r="D212" s="11"/>
      <x:c r="E212" s="13"/>
      <x:c r="F212" s="11"/>
      <x:c r="G212" s="11"/>
      <x:c r="H212" s="11"/>
      <x:c r="I212" s="11"/>
      <x:c r="J212" s="11"/>
      <x:c r="K212" s="11"/>
      <x:c r="L212" s="11"/>
      <x:c r="M212" s="11"/>
      <x:c r="N212" s="11"/>
      <x:c r="O212" s="11"/>
      <x:c r="P212" s="11"/>
    </x:row>
    <x:row r="213" ht="42" customHeight="1">
      <x:c r="A213" s="11"/>
      <x:c r="B213" s="11"/>
      <x:c r="C213" s="11"/>
      <x:c r="D213" s="11"/>
      <x:c r="E213" s="13"/>
      <x:c r="F213" s="11"/>
      <x:c r="G213" s="11"/>
      <x:c r="H213" s="11"/>
      <x:c r="I213" s="11"/>
      <x:c r="J213" s="11"/>
      <x:c r="K213" s="11"/>
      <x:c r="L213" s="11"/>
      <x:c r="M213" s="11"/>
      <x:c r="N213" s="11"/>
      <x:c r="O213" s="11"/>
      <x:c r="P213" s="11"/>
    </x:row>
    <x:row r="214" ht="42" customHeight="1">
      <x:c r="A214" s="11"/>
      <x:c r="B214" s="11"/>
      <x:c r="C214" s="11"/>
      <x:c r="D214" s="11"/>
      <x:c r="E214" s="13"/>
      <x:c r="F214" s="11"/>
      <x:c r="G214" s="11"/>
      <x:c r="H214" s="11"/>
      <x:c r="I214" s="11"/>
      <x:c r="J214" s="11"/>
      <x:c r="K214" s="11"/>
      <x:c r="L214" s="11"/>
      <x:c r="M214" s="11"/>
      <x:c r="N214" s="11"/>
      <x:c r="O214" s="11"/>
      <x:c r="P214" s="11"/>
    </x:row>
    <x:row r="215" ht="42" customHeight="1">
      <x:c r="A215" s="11"/>
      <x:c r="B215" s="11"/>
      <x:c r="C215" s="11"/>
      <x:c r="D215" s="11"/>
      <x:c r="E215" s="13"/>
      <x:c r="F215" s="11"/>
      <x:c r="G215" s="11"/>
      <x:c r="H215" s="11"/>
      <x:c r="I215" s="11"/>
      <x:c r="J215" s="11"/>
      <x:c r="K215" s="11"/>
      <x:c r="L215" s="11"/>
      <x:c r="M215" s="11"/>
      <x:c r="N215" s="11"/>
      <x:c r="O215" s="11"/>
      <x:c r="P215" s="11"/>
    </x:row>
    <x:row r="216" ht="42" customHeight="1">
      <x:c r="A216" s="11"/>
      <x:c r="B216" s="11"/>
      <x:c r="C216" s="11"/>
      <x:c r="D216" s="11"/>
      <x:c r="E216" s="13"/>
      <x:c r="F216" s="11"/>
      <x:c r="G216" s="11"/>
      <x:c r="H216" s="11"/>
      <x:c r="I216" s="11"/>
      <x:c r="J216" s="11"/>
      <x:c r="K216" s="11"/>
      <x:c r="L216" s="11"/>
      <x:c r="M216" s="11"/>
      <x:c r="N216" s="11"/>
      <x:c r="O216" s="11"/>
      <x:c r="P216" s="11"/>
    </x:row>
    <x:row r="217" ht="42" customHeight="1">
      <x:c r="A217" s="11"/>
      <x:c r="B217" s="11"/>
      <x:c r="C217" s="11"/>
      <x:c r="D217" s="11"/>
      <x:c r="E217" s="13"/>
      <x:c r="F217" s="11"/>
      <x:c r="G217" s="11"/>
      <x:c r="H217" s="11"/>
      <x:c r="I217" s="11"/>
      <x:c r="J217" s="11"/>
      <x:c r="K217" s="11"/>
      <x:c r="L217" s="11"/>
      <x:c r="M217" s="11"/>
      <x:c r="N217" s="11"/>
      <x:c r="O217" s="11"/>
      <x:c r="P217" s="11"/>
    </x:row>
    <x:row r="218" ht="42" customHeight="1">
      <x:c r="A218" s="11"/>
      <x:c r="B218" s="11"/>
      <x:c r="C218" s="11"/>
      <x:c r="D218" s="11"/>
      <x:c r="E218" s="13"/>
      <x:c r="F218" s="11"/>
      <x:c r="G218" s="11"/>
      <x:c r="H218" s="11"/>
      <x:c r="I218" s="11"/>
      <x:c r="J218" s="11"/>
      <x:c r="K218" s="11"/>
      <x:c r="L218" s="11"/>
      <x:c r="M218" s="11"/>
      <x:c r="N218" s="11"/>
      <x:c r="O218" s="11"/>
      <x:c r="P218" s="11"/>
    </x:row>
    <x:row r="219" ht="42" customHeight="1">
      <x:c r="A219" s="11"/>
      <x:c r="B219" s="11"/>
      <x:c r="C219" s="11"/>
      <x:c r="D219" s="11"/>
      <x:c r="E219" s="13"/>
      <x:c r="F219" s="11"/>
      <x:c r="G219" s="11"/>
      <x:c r="H219" s="11"/>
      <x:c r="I219" s="11"/>
      <x:c r="J219" s="11"/>
      <x:c r="K219" s="11"/>
      <x:c r="L219" s="11"/>
      <x:c r="M219" s="11"/>
      <x:c r="N219" s="11"/>
      <x:c r="O219" s="11"/>
      <x:c r="P219" s="11"/>
    </x:row>
    <x:row r="220" ht="42" customHeight="1">
      <x:c r="A220" s="11"/>
      <x:c r="B220" s="11"/>
      <x:c r="C220" s="11"/>
      <x:c r="D220" s="11"/>
      <x:c r="E220" s="13"/>
      <x:c r="F220" s="11"/>
      <x:c r="G220" s="11"/>
      <x:c r="H220" s="11"/>
      <x:c r="I220" s="11"/>
      <x:c r="J220" s="11"/>
      <x:c r="K220" s="11"/>
      <x:c r="L220" s="11"/>
      <x:c r="M220" s="11"/>
      <x:c r="N220" s="11"/>
      <x:c r="O220" s="11"/>
      <x:c r="P220" s="11"/>
    </x:row>
    <x:row r="221" ht="42" customHeight="1">
      <x:c r="A221" s="11"/>
      <x:c r="B221" s="11"/>
      <x:c r="C221" s="11"/>
      <x:c r="D221" s="11"/>
      <x:c r="E221" s="13"/>
      <x:c r="F221" s="11"/>
      <x:c r="G221" s="11"/>
      <x:c r="H221" s="11"/>
      <x:c r="I221" s="11"/>
      <x:c r="J221" s="11"/>
      <x:c r="K221" s="11"/>
      <x:c r="L221" s="11"/>
      <x:c r="M221" s="11"/>
      <x:c r="N221" s="11"/>
      <x:c r="O221" s="11"/>
      <x:c r="P221" s="11"/>
    </x:row>
    <x:row r="222" ht="42" customHeight="1">
      <x:c r="A222" s="11"/>
      <x:c r="B222" s="11"/>
      <x:c r="C222" s="11"/>
      <x:c r="D222" s="11"/>
      <x:c r="E222" s="13"/>
      <x:c r="F222" s="11"/>
      <x:c r="G222" s="11"/>
      <x:c r="H222" s="11"/>
      <x:c r="I222" s="11"/>
      <x:c r="J222" s="11"/>
      <x:c r="K222" s="11"/>
      <x:c r="L222" s="11"/>
      <x:c r="M222" s="11"/>
      <x:c r="N222" s="11"/>
      <x:c r="O222" s="11"/>
      <x:c r="P222" s="11"/>
    </x:row>
    <x:row r="223" ht="42" customHeight="1">
      <x:c r="A223" s="11"/>
      <x:c r="B223" s="11"/>
      <x:c r="C223" s="11"/>
      <x:c r="D223" s="11"/>
      <x:c r="E223" s="13"/>
      <x:c r="F223" s="11"/>
      <x:c r="G223" s="11"/>
      <x:c r="H223" s="11"/>
      <x:c r="I223" s="11"/>
      <x:c r="J223" s="11"/>
      <x:c r="K223" s="11"/>
      <x:c r="L223" s="11"/>
      <x:c r="M223" s="11"/>
      <x:c r="N223" s="11"/>
      <x:c r="O223" s="11"/>
      <x:c r="P223" s="11"/>
    </x:row>
    <x:row r="224" ht="42" customHeight="1">
      <x:c r="A224" s="11"/>
      <x:c r="B224" s="11"/>
      <x:c r="C224" s="11"/>
      <x:c r="D224" s="11"/>
      <x:c r="E224" s="13"/>
      <x:c r="F224" s="11"/>
      <x:c r="G224" s="11"/>
      <x:c r="H224" s="11"/>
      <x:c r="I224" s="11"/>
      <x:c r="J224" s="11"/>
      <x:c r="K224" s="11"/>
      <x:c r="L224" s="11"/>
      <x:c r="M224" s="11"/>
      <x:c r="N224" s="11"/>
      <x:c r="O224" s="11"/>
      <x:c r="P224" s="11"/>
    </x:row>
    <x:row r="225" ht="42" customHeight="1">
      <x:c r="A225" s="11"/>
      <x:c r="B225" s="11"/>
      <x:c r="C225" s="11"/>
      <x:c r="D225" s="11"/>
      <x:c r="E225" s="13"/>
      <x:c r="F225" s="11"/>
      <x:c r="G225" s="11"/>
      <x:c r="H225" s="11"/>
      <x:c r="I225" s="11"/>
      <x:c r="J225" s="11"/>
      <x:c r="K225" s="11"/>
      <x:c r="L225" s="11"/>
      <x:c r="M225" s="11"/>
      <x:c r="N225" s="11"/>
      <x:c r="O225" s="11"/>
      <x:c r="P225" s="11"/>
    </x:row>
    <x:row r="226" ht="42" customHeight="1">
      <x:c r="A226" s="11"/>
      <x:c r="B226" s="11"/>
      <x:c r="C226" s="11"/>
      <x:c r="D226" s="11"/>
      <x:c r="E226" s="13"/>
      <x:c r="F226" s="11"/>
      <x:c r="G226" s="11"/>
      <x:c r="H226" s="11"/>
      <x:c r="I226" s="11"/>
      <x:c r="J226" s="11"/>
      <x:c r="K226" s="11"/>
      <x:c r="L226" s="11"/>
      <x:c r="M226" s="11"/>
      <x:c r="N226" s="11"/>
      <x:c r="O226" s="11"/>
      <x:c r="P226" s="11"/>
    </x:row>
    <x:row r="227" ht="42" customHeight="1">
      <x:c r="A227" s="11"/>
      <x:c r="B227" s="11"/>
      <x:c r="C227" s="11"/>
      <x:c r="D227" s="11"/>
      <x:c r="E227" s="13"/>
      <x:c r="F227" s="11"/>
      <x:c r="G227" s="11"/>
      <x:c r="H227" s="11"/>
      <x:c r="I227" s="11"/>
      <x:c r="J227" s="11"/>
      <x:c r="K227" s="11"/>
      <x:c r="L227" s="11"/>
      <x:c r="M227" s="11"/>
      <x:c r="N227" s="11"/>
      <x:c r="O227" s="11"/>
      <x:c r="P227" s="11"/>
    </x:row>
    <x:row r="228" ht="42" customHeight="1">
      <x:c r="A228" s="11"/>
      <x:c r="B228" s="11"/>
      <x:c r="C228" s="11"/>
      <x:c r="D228" s="11"/>
      <x:c r="E228" s="13"/>
      <x:c r="F228" s="11"/>
      <x:c r="G228" s="11"/>
      <x:c r="H228" s="11"/>
      <x:c r="I228" s="11"/>
      <x:c r="J228" s="11"/>
      <x:c r="K228" s="11"/>
      <x:c r="L228" s="11"/>
      <x:c r="M228" s="11"/>
      <x:c r="N228" s="11"/>
      <x:c r="O228" s="11"/>
      <x:c r="P228" s="11"/>
    </x:row>
    <x:row r="229" ht="42" customHeight="1">
      <x:c r="A229" s="11"/>
      <x:c r="B229" s="11"/>
      <x:c r="C229" s="11"/>
      <x:c r="D229" s="11"/>
      <x:c r="E229" s="13"/>
      <x:c r="F229" s="11"/>
      <x:c r="G229" s="11"/>
      <x:c r="H229" s="11"/>
      <x:c r="I229" s="11"/>
      <x:c r="J229" s="11"/>
      <x:c r="K229" s="11"/>
      <x:c r="L229" s="11"/>
      <x:c r="M229" s="11"/>
      <x:c r="N229" s="11"/>
      <x:c r="O229" s="11"/>
      <x:c r="P229" s="11"/>
    </x:row>
    <x:row r="230" ht="42" customHeight="1">
      <x:c r="A230" s="11"/>
      <x:c r="B230" s="11"/>
      <x:c r="C230" s="11"/>
      <x:c r="D230" s="11"/>
      <x:c r="E230" s="13"/>
      <x:c r="F230" s="11"/>
      <x:c r="G230" s="11"/>
      <x:c r="H230" s="11"/>
      <x:c r="I230" s="11"/>
      <x:c r="J230" s="11"/>
      <x:c r="K230" s="11"/>
      <x:c r="L230" s="11"/>
      <x:c r="M230" s="11"/>
      <x:c r="N230" s="11"/>
      <x:c r="O230" s="11"/>
      <x:c r="P230" s="11"/>
    </x:row>
    <x:row r="231" ht="42" customHeight="1">
      <x:c r="A231" s="11"/>
      <x:c r="B231" s="11"/>
      <x:c r="C231" s="11"/>
      <x:c r="D231" s="11"/>
      <x:c r="E231" s="13"/>
      <x:c r="F231" s="11"/>
      <x:c r="G231" s="11"/>
      <x:c r="H231" s="11"/>
      <x:c r="I231" s="11"/>
      <x:c r="J231" s="11"/>
      <x:c r="K231" s="11"/>
      <x:c r="L231" s="11"/>
      <x:c r="M231" s="11"/>
      <x:c r="N231" s="11"/>
      <x:c r="O231" s="11"/>
      <x:c r="P231" s="11"/>
    </x:row>
    <x:row r="232" ht="42" customHeight="1">
      <x:c r="A232" s="11"/>
      <x:c r="B232" s="11"/>
      <x:c r="C232" s="11"/>
      <x:c r="D232" s="11"/>
      <x:c r="E232" s="13"/>
      <x:c r="F232" s="11"/>
      <x:c r="G232" s="11"/>
      <x:c r="H232" s="11"/>
      <x:c r="I232" s="11"/>
      <x:c r="J232" s="11"/>
      <x:c r="K232" s="11"/>
      <x:c r="L232" s="11"/>
      <x:c r="M232" s="11"/>
      <x:c r="N232" s="11"/>
      <x:c r="O232" s="11"/>
      <x:c r="P232" s="11"/>
    </x:row>
    <x:row r="233" ht="42" customHeight="1">
      <x:c r="A233" s="11"/>
      <x:c r="B233" s="11"/>
      <x:c r="C233" s="11"/>
      <x:c r="D233" s="11"/>
      <x:c r="E233" s="13"/>
      <x:c r="F233" s="11"/>
      <x:c r="G233" s="11"/>
      <x:c r="H233" s="11"/>
      <x:c r="I233" s="11"/>
      <x:c r="J233" s="11"/>
      <x:c r="K233" s="11"/>
      <x:c r="L233" s="11"/>
      <x:c r="M233" s="11"/>
      <x:c r="N233" s="11"/>
      <x:c r="O233" s="11"/>
      <x:c r="P233" s="11"/>
    </x:row>
    <x:row r="234" ht="42" customHeight="1">
      <x:c r="A234" s="11"/>
      <x:c r="B234" s="11"/>
      <x:c r="C234" s="11"/>
      <x:c r="D234" s="11"/>
      <x:c r="E234" s="13"/>
      <x:c r="F234" s="11"/>
      <x:c r="G234" s="11"/>
      <x:c r="H234" s="11"/>
      <x:c r="I234" s="11"/>
      <x:c r="J234" s="11"/>
      <x:c r="K234" s="11"/>
      <x:c r="L234" s="11"/>
      <x:c r="M234" s="11"/>
      <x:c r="N234" s="11"/>
      <x:c r="O234" s="11"/>
      <x:c r="P234" s="11"/>
    </x:row>
    <x:row r="235" ht="42" customHeight="1">
      <x:c r="A235" s="11"/>
      <x:c r="B235" s="11"/>
      <x:c r="C235" s="11"/>
      <x:c r="D235" s="11"/>
      <x:c r="E235" s="13"/>
      <x:c r="F235" s="11"/>
      <x:c r="G235" s="11"/>
      <x:c r="H235" s="11"/>
      <x:c r="I235" s="11"/>
      <x:c r="J235" s="11"/>
      <x:c r="K235" s="11"/>
      <x:c r="L235" s="11"/>
      <x:c r="M235" s="11"/>
      <x:c r="N235" s="11"/>
      <x:c r="O235" s="11"/>
      <x:c r="P235" s="11"/>
    </x:row>
    <x:row r="236" ht="42" customHeight="1">
      <x:c r="A236" s="11"/>
      <x:c r="B236" s="11"/>
      <x:c r="C236" s="11"/>
      <x:c r="D236" s="11"/>
      <x:c r="E236" s="13"/>
      <x:c r="F236" s="11"/>
      <x:c r="G236" s="11"/>
      <x:c r="H236" s="11"/>
      <x:c r="I236" s="11"/>
      <x:c r="J236" s="11"/>
      <x:c r="K236" s="11"/>
      <x:c r="L236" s="11"/>
      <x:c r="M236" s="11"/>
      <x:c r="N236" s="11"/>
      <x:c r="O236" s="11"/>
      <x:c r="P236" s="11"/>
    </x:row>
    <x:row r="237" ht="42" customHeight="1">
      <x:c r="A237" s="11"/>
      <x:c r="B237" s="11"/>
      <x:c r="C237" s="11"/>
      <x:c r="D237" s="11"/>
      <x:c r="E237" s="13"/>
      <x:c r="F237" s="11"/>
      <x:c r="G237" s="11"/>
      <x:c r="H237" s="11"/>
      <x:c r="I237" s="11"/>
      <x:c r="J237" s="11"/>
      <x:c r="K237" s="11"/>
      <x:c r="L237" s="11"/>
      <x:c r="M237" s="11"/>
      <x:c r="N237" s="11"/>
      <x:c r="O237" s="11"/>
      <x:c r="P237" s="11"/>
    </x:row>
    <x:row r="238" ht="42" customHeight="1">
      <x:c r="A238" s="11"/>
      <x:c r="B238" s="11"/>
      <x:c r="C238" s="11"/>
      <x:c r="D238" s="11"/>
      <x:c r="E238" s="13"/>
      <x:c r="F238" s="11"/>
      <x:c r="G238" s="11"/>
      <x:c r="H238" s="11"/>
      <x:c r="I238" s="11"/>
      <x:c r="J238" s="11"/>
      <x:c r="K238" s="11"/>
      <x:c r="L238" s="11"/>
      <x:c r="M238" s="11"/>
      <x:c r="N238" s="11"/>
      <x:c r="O238" s="11"/>
      <x:c r="P238" s="11"/>
    </x:row>
    <x:row r="239" ht="42" customHeight="1">
      <x:c r="A239" s="11"/>
      <x:c r="B239" s="11"/>
      <x:c r="C239" s="11"/>
      <x:c r="D239" s="11"/>
      <x:c r="E239" s="13"/>
      <x:c r="F239" s="11"/>
      <x:c r="G239" s="11"/>
      <x:c r="H239" s="11"/>
      <x:c r="I239" s="11"/>
      <x:c r="J239" s="11"/>
      <x:c r="K239" s="11"/>
      <x:c r="L239" s="11"/>
      <x:c r="M239" s="11"/>
      <x:c r="N239" s="11"/>
      <x:c r="O239" s="11"/>
      <x:c r="P239" s="11"/>
    </x:row>
    <x:row r="240" ht="42" customHeight="1">
      <x:c r="A240" s="11"/>
      <x:c r="B240" s="11"/>
      <x:c r="C240" s="11"/>
      <x:c r="D240" s="11"/>
      <x:c r="E240" s="13"/>
      <x:c r="F240" s="11"/>
      <x:c r="G240" s="11"/>
      <x:c r="H240" s="11"/>
      <x:c r="I240" s="11"/>
      <x:c r="J240" s="11"/>
      <x:c r="K240" s="11"/>
      <x:c r="L240" s="11"/>
      <x:c r="M240" s="11"/>
      <x:c r="N240" s="11"/>
      <x:c r="O240" s="11"/>
      <x:c r="P240" s="11"/>
    </x:row>
    <x:row r="241" ht="42" customHeight="1">
      <x:c r="A241" s="11"/>
      <x:c r="B241" s="11"/>
      <x:c r="C241" s="11"/>
      <x:c r="D241" s="11"/>
      <x:c r="E241" s="13"/>
      <x:c r="F241" s="11"/>
      <x:c r="G241" s="11"/>
      <x:c r="H241" s="11"/>
      <x:c r="I241" s="11"/>
      <x:c r="J241" s="11"/>
      <x:c r="K241" s="11"/>
      <x:c r="L241" s="11"/>
      <x:c r="M241" s="11"/>
      <x:c r="N241" s="11"/>
      <x:c r="O241" s="11"/>
      <x:c r="P241" s="11"/>
    </x:row>
    <x:row r="242" ht="42" customHeight="1">
      <x:c r="A242" s="11"/>
      <x:c r="B242" s="11"/>
      <x:c r="C242" s="11"/>
      <x:c r="D242" s="11"/>
      <x:c r="E242" s="13"/>
      <x:c r="F242" s="11"/>
      <x:c r="G242" s="11"/>
      <x:c r="H242" s="11"/>
      <x:c r="I242" s="11"/>
      <x:c r="J242" s="11"/>
      <x:c r="K242" s="11"/>
      <x:c r="L242" s="11"/>
      <x:c r="M242" s="11"/>
      <x:c r="N242" s="11"/>
      <x:c r="O242" s="11"/>
      <x:c r="P242" s="11"/>
    </x:row>
    <x:row r="243" ht="42" customHeight="1">
      <x:c r="A243" s="11"/>
      <x:c r="B243" s="11"/>
      <x:c r="C243" s="11"/>
      <x:c r="D243" s="11"/>
      <x:c r="E243" s="13"/>
      <x:c r="F243" s="11"/>
      <x:c r="G243" s="11"/>
      <x:c r="H243" s="11"/>
      <x:c r="I243" s="11"/>
      <x:c r="J243" s="11"/>
      <x:c r="K243" s="11"/>
      <x:c r="L243" s="11"/>
      <x:c r="M243" s="11"/>
      <x:c r="N243" s="11"/>
      <x:c r="O243" s="11"/>
      <x:c r="P243" s="11"/>
    </x:row>
    <x:row r="244" ht="42" customHeight="1">
      <x:c r="A244" s="11"/>
      <x:c r="B244" s="11"/>
      <x:c r="C244" s="11"/>
      <x:c r="D244" s="11"/>
      <x:c r="E244" s="13"/>
      <x:c r="F244" s="11"/>
      <x:c r="G244" s="11"/>
      <x:c r="H244" s="11"/>
      <x:c r="I244" s="11"/>
      <x:c r="J244" s="11"/>
      <x:c r="K244" s="11"/>
      <x:c r="L244" s="11"/>
      <x:c r="M244" s="11"/>
      <x:c r="N244" s="11"/>
      <x:c r="O244" s="11"/>
      <x:c r="P244" s="11"/>
    </x:row>
    <x:row r="245" ht="42" customHeight="1">
      <x:c r="A245" s="11"/>
      <x:c r="B245" s="11"/>
      <x:c r="C245" s="11"/>
      <x:c r="D245" s="11"/>
      <x:c r="E245" s="13"/>
      <x:c r="F245" s="11"/>
      <x:c r="G245" s="11"/>
      <x:c r="H245" s="11"/>
      <x:c r="I245" s="11"/>
      <x:c r="J245" s="11"/>
      <x:c r="K245" s="11"/>
      <x:c r="L245" s="11"/>
      <x:c r="M245" s="11"/>
      <x:c r="N245" s="11"/>
      <x:c r="O245" s="11"/>
      <x:c r="P245" s="11"/>
    </x:row>
    <x:row r="246" ht="42" customHeight="1">
      <x:c r="A246" s="11"/>
      <x:c r="B246" s="11"/>
      <x:c r="C246" s="11"/>
      <x:c r="D246" s="11"/>
      <x:c r="E246" s="13"/>
      <x:c r="F246" s="11"/>
      <x:c r="G246" s="11"/>
      <x:c r="H246" s="11"/>
      <x:c r="I246" s="11"/>
      <x:c r="J246" s="11"/>
      <x:c r="K246" s="11"/>
      <x:c r="L246" s="11"/>
      <x:c r="M246" s="11"/>
      <x:c r="N246" s="11"/>
      <x:c r="O246" s="11"/>
      <x:c r="P246" s="11"/>
    </x:row>
    <x:row r="247" ht="42" customHeight="1">
      <x:c r="A247" s="11"/>
      <x:c r="B247" s="11"/>
      <x:c r="C247" s="11"/>
      <x:c r="D247" s="11"/>
      <x:c r="E247" s="13"/>
      <x:c r="F247" s="11"/>
      <x:c r="G247" s="11"/>
      <x:c r="H247" s="11"/>
      <x:c r="I247" s="11"/>
      <x:c r="J247" s="11"/>
      <x:c r="K247" s="11"/>
      <x:c r="L247" s="11"/>
      <x:c r="M247" s="11"/>
      <x:c r="N247" s="11"/>
      <x:c r="O247" s="11"/>
      <x:c r="P247" s="11"/>
    </x:row>
    <x:row r="248" ht="42" customHeight="1">
      <x:c r="A248" s="11"/>
      <x:c r="B248" s="11"/>
      <x:c r="C248" s="11"/>
      <x:c r="D248" s="11"/>
      <x:c r="E248" s="13"/>
      <x:c r="F248" s="11"/>
      <x:c r="G248" s="11"/>
      <x:c r="H248" s="11"/>
      <x:c r="I248" s="11"/>
      <x:c r="J248" s="11"/>
      <x:c r="K248" s="11"/>
      <x:c r="L248" s="11"/>
      <x:c r="M248" s="11"/>
      <x:c r="N248" s="11"/>
      <x:c r="O248" s="11"/>
      <x:c r="P248" s="11"/>
    </x:row>
    <x:row r="249" ht="42" customHeight="1">
      <x:c r="A249" s="11"/>
      <x:c r="B249" s="11"/>
      <x:c r="C249" s="11"/>
      <x:c r="D249" s="11"/>
      <x:c r="E249" s="13"/>
      <x:c r="F249" s="11"/>
      <x:c r="G249" s="11"/>
      <x:c r="H249" s="11"/>
      <x:c r="I249" s="11"/>
      <x:c r="J249" s="11"/>
      <x:c r="K249" s="11"/>
      <x:c r="L249" s="11"/>
      <x:c r="M249" s="11"/>
      <x:c r="N249" s="11"/>
      <x:c r="O249" s="11"/>
      <x:c r="P249" s="11"/>
    </x:row>
    <x:row r="250" ht="42" customHeight="1">
      <x:c r="A250" s="11"/>
      <x:c r="B250" s="11"/>
      <x:c r="C250" s="11"/>
      <x:c r="D250" s="11"/>
      <x:c r="E250" s="13"/>
      <x:c r="F250" s="11"/>
      <x:c r="G250" s="11"/>
      <x:c r="H250" s="11"/>
      <x:c r="I250" s="11"/>
      <x:c r="J250" s="11"/>
      <x:c r="K250" s="11"/>
      <x:c r="L250" s="11"/>
      <x:c r="M250" s="11"/>
      <x:c r="N250" s="11"/>
      <x:c r="O250" s="11"/>
      <x:c r="P250" s="11"/>
    </x:row>
    <x:row r="251" ht="42" customHeight="1">
      <x:c r="A251" s="11"/>
      <x:c r="B251" s="11"/>
      <x:c r="C251" s="11"/>
      <x:c r="D251" s="11"/>
      <x:c r="E251" s="13"/>
      <x:c r="F251" s="11"/>
      <x:c r="G251" s="11"/>
      <x:c r="H251" s="11"/>
      <x:c r="I251" s="11"/>
      <x:c r="J251" s="11"/>
      <x:c r="K251" s="11"/>
      <x:c r="L251" s="11"/>
      <x:c r="M251" s="11"/>
      <x:c r="N251" s="11"/>
      <x:c r="O251" s="11"/>
      <x:c r="P251" s="11"/>
    </x:row>
    <x:row r="252" ht="42" customHeight="1">
      <x:c r="A252" s="11"/>
      <x:c r="B252" s="11"/>
      <x:c r="C252" s="11"/>
      <x:c r="D252" s="11"/>
      <x:c r="E252" s="13"/>
      <x:c r="F252" s="11"/>
      <x:c r="G252" s="11"/>
      <x:c r="H252" s="11"/>
      <x:c r="I252" s="11"/>
      <x:c r="J252" s="11"/>
      <x:c r="K252" s="11"/>
      <x:c r="L252" s="11"/>
      <x:c r="M252" s="11"/>
      <x:c r="N252" s="11"/>
      <x:c r="O252" s="11"/>
      <x:c r="P252" s="11"/>
    </x:row>
    <x:row r="253" ht="42" customHeight="1">
      <x:c r="A253" s="11"/>
      <x:c r="B253" s="11"/>
      <x:c r="C253" s="11"/>
      <x:c r="D253" s="11"/>
      <x:c r="E253" s="13"/>
      <x:c r="F253" s="11"/>
      <x:c r="G253" s="11"/>
      <x:c r="H253" s="11"/>
      <x:c r="I253" s="11"/>
      <x:c r="J253" s="11"/>
      <x:c r="K253" s="11"/>
      <x:c r="L253" s="11"/>
      <x:c r="M253" s="11"/>
      <x:c r="N253" s="11"/>
      <x:c r="O253" s="11"/>
      <x:c r="P253" s="11"/>
    </x:row>
    <x:row r="254" ht="42" customHeight="1">
      <x:c r="A254" s="11"/>
      <x:c r="B254" s="11"/>
      <x:c r="C254" s="11"/>
      <x:c r="D254" s="11"/>
      <x:c r="E254" s="13"/>
      <x:c r="F254" s="11"/>
      <x:c r="G254" s="11"/>
      <x:c r="H254" s="11"/>
      <x:c r="I254" s="11"/>
      <x:c r="J254" s="11"/>
      <x:c r="K254" s="11"/>
      <x:c r="L254" s="11"/>
      <x:c r="M254" s="11"/>
      <x:c r="N254" s="11"/>
      <x:c r="O254" s="11"/>
      <x:c r="P254" s="11"/>
    </x:row>
    <x:row r="255" ht="42" customHeight="1">
      <x:c r="A255" s="11"/>
      <x:c r="B255" s="11"/>
      <x:c r="C255" s="11"/>
      <x:c r="D255" s="11"/>
      <x:c r="E255" s="13"/>
      <x:c r="F255" s="11"/>
      <x:c r="G255" s="11"/>
      <x:c r="H255" s="11"/>
      <x:c r="I255" s="11"/>
      <x:c r="J255" s="11"/>
      <x:c r="K255" s="11"/>
      <x:c r="L255" s="11"/>
      <x:c r="M255" s="11"/>
      <x:c r="N255" s="11"/>
      <x:c r="O255" s="11"/>
      <x:c r="P255" s="11"/>
    </x:row>
    <x:row r="256" ht="42" customHeight="1">
      <x:c r="A256" s="11"/>
      <x:c r="B256" s="11"/>
      <x:c r="C256" s="11"/>
      <x:c r="D256" s="11"/>
      <x:c r="E256" s="13"/>
      <x:c r="F256" s="11"/>
      <x:c r="G256" s="11"/>
      <x:c r="H256" s="11"/>
      <x:c r="I256" s="11"/>
      <x:c r="J256" s="11"/>
      <x:c r="K256" s="11"/>
      <x:c r="L256" s="11"/>
      <x:c r="M256" s="11"/>
      <x:c r="N256" s="11"/>
      <x:c r="O256" s="11"/>
      <x:c r="P256" s="11"/>
    </x:row>
    <x:row r="257" ht="42" customHeight="1">
      <x:c r="A257" s="11"/>
      <x:c r="B257" s="11"/>
      <x:c r="C257" s="11"/>
      <x:c r="D257" s="11"/>
      <x:c r="E257" s="13"/>
      <x:c r="F257" s="11"/>
      <x:c r="G257" s="11"/>
      <x:c r="H257" s="11"/>
      <x:c r="I257" s="11"/>
      <x:c r="J257" s="11"/>
      <x:c r="K257" s="11"/>
      <x:c r="L257" s="11"/>
      <x:c r="M257" s="11"/>
      <x:c r="N257" s="11"/>
      <x:c r="O257" s="11"/>
      <x:c r="P257" s="11"/>
    </x:row>
    <x:row r="258" ht="42" customHeight="1">
      <x:c r="A258" s="11"/>
      <x:c r="B258" s="11"/>
      <x:c r="C258" s="11"/>
      <x:c r="D258" s="11"/>
      <x:c r="E258" s="13"/>
      <x:c r="F258" s="11"/>
      <x:c r="G258" s="11"/>
      <x:c r="H258" s="11"/>
      <x:c r="I258" s="11"/>
      <x:c r="J258" s="11"/>
      <x:c r="K258" s="11"/>
      <x:c r="L258" s="11"/>
      <x:c r="M258" s="11"/>
      <x:c r="N258" s="11"/>
      <x:c r="O258" s="11"/>
      <x:c r="P258" s="11"/>
    </x:row>
    <x:row r="259" ht="42" customHeight="1">
      <x:c r="A259" s="11"/>
      <x:c r="B259" s="11"/>
      <x:c r="C259" s="11"/>
      <x:c r="D259" s="11"/>
      <x:c r="E259" s="13"/>
      <x:c r="F259" s="11"/>
      <x:c r="G259" s="11"/>
      <x:c r="H259" s="11"/>
      <x:c r="I259" s="11"/>
      <x:c r="J259" s="11"/>
      <x:c r="K259" s="11"/>
      <x:c r="L259" s="11"/>
      <x:c r="M259" s="11"/>
      <x:c r="N259" s="11"/>
      <x:c r="O259" s="11"/>
      <x:c r="P259" s="11"/>
    </x:row>
    <x:row r="260" ht="42" customHeight="1">
      <x:c r="A260" s="11"/>
      <x:c r="B260" s="11"/>
      <x:c r="C260" s="11"/>
      <x:c r="D260" s="11"/>
      <x:c r="E260" s="13"/>
      <x:c r="F260" s="11"/>
      <x:c r="G260" s="11"/>
      <x:c r="H260" s="11"/>
      <x:c r="I260" s="11"/>
      <x:c r="J260" s="11"/>
      <x:c r="K260" s="11"/>
      <x:c r="L260" s="11"/>
      <x:c r="M260" s="11"/>
      <x:c r="N260" s="11"/>
      <x:c r="O260" s="11"/>
      <x:c r="P260" s="11"/>
    </x:row>
    <x:row r="261" ht="42" customHeight="1">
      <x:c r="A261" s="11"/>
      <x:c r="B261" s="11"/>
      <x:c r="C261" s="11"/>
      <x:c r="D261" s="11"/>
      <x:c r="E261" s="13"/>
      <x:c r="F261" s="11"/>
      <x:c r="G261" s="11"/>
      <x:c r="H261" s="11"/>
      <x:c r="I261" s="11"/>
      <x:c r="J261" s="11"/>
      <x:c r="K261" s="11"/>
      <x:c r="L261" s="11"/>
      <x:c r="M261" s="11"/>
      <x:c r="N261" s="11"/>
      <x:c r="O261" s="11"/>
      <x:c r="P261" s="11"/>
    </x:row>
    <x:row r="262" ht="42" customHeight="1">
      <x:c r="A262" s="11"/>
      <x:c r="B262" s="11"/>
      <x:c r="C262" s="11"/>
      <x:c r="D262" s="11"/>
      <x:c r="E262" s="13"/>
      <x:c r="F262" s="11"/>
      <x:c r="G262" s="11"/>
      <x:c r="H262" s="11"/>
      <x:c r="I262" s="11"/>
      <x:c r="J262" s="11"/>
      <x:c r="K262" s="11"/>
      <x:c r="L262" s="11"/>
      <x:c r="M262" s="11"/>
      <x:c r="N262" s="11"/>
      <x:c r="O262" s="11"/>
      <x:c r="P262" s="11"/>
    </x:row>
    <x:row r="263" ht="42" customHeight="1">
      <x:c r="A263" s="11"/>
      <x:c r="B263" s="11"/>
      <x:c r="C263" s="11"/>
      <x:c r="D263" s="11"/>
      <x:c r="E263" s="13"/>
      <x:c r="F263" s="11"/>
      <x:c r="G263" s="11"/>
      <x:c r="H263" s="11"/>
      <x:c r="I263" s="11"/>
      <x:c r="J263" s="11"/>
      <x:c r="K263" s="11"/>
      <x:c r="L263" s="11"/>
      <x:c r="M263" s="11"/>
      <x:c r="N263" s="11"/>
      <x:c r="O263" s="11"/>
      <x:c r="P263" s="11"/>
    </x:row>
    <x:row r="264" ht="42" customHeight="1">
      <x:c r="A264" s="11"/>
      <x:c r="B264" s="11"/>
      <x:c r="C264" s="11"/>
      <x:c r="D264" s="11"/>
      <x:c r="E264" s="13"/>
      <x:c r="F264" s="11"/>
      <x:c r="G264" s="11"/>
      <x:c r="H264" s="11"/>
      <x:c r="I264" s="11"/>
      <x:c r="J264" s="11"/>
      <x:c r="K264" s="11"/>
      <x:c r="L264" s="11"/>
      <x:c r="M264" s="11"/>
      <x:c r="N264" s="11"/>
      <x:c r="O264" s="11"/>
      <x:c r="P264" s="11"/>
    </x:row>
    <x:row r="265" ht="42" customHeight="1">
      <x:c r="A265" s="11"/>
      <x:c r="B265" s="11"/>
      <x:c r="C265" s="11"/>
      <x:c r="D265" s="11"/>
      <x:c r="E265" s="13"/>
      <x:c r="F265" s="11"/>
      <x:c r="G265" s="11"/>
      <x:c r="H265" s="11"/>
      <x:c r="I265" s="11"/>
      <x:c r="J265" s="11"/>
      <x:c r="K265" s="11"/>
      <x:c r="L265" s="11"/>
      <x:c r="M265" s="11"/>
      <x:c r="N265" s="11"/>
      <x:c r="O265" s="11"/>
      <x:c r="P265" s="11"/>
    </x:row>
    <x:row r="266" ht="42" customHeight="1">
      <x:c r="A266" s="11"/>
      <x:c r="B266" s="11"/>
      <x:c r="C266" s="11"/>
      <x:c r="D266" s="11"/>
      <x:c r="E266" s="13"/>
      <x:c r="F266" s="11"/>
      <x:c r="G266" s="11"/>
      <x:c r="H266" s="11"/>
      <x:c r="I266" s="11"/>
      <x:c r="J266" s="11"/>
      <x:c r="K266" s="11"/>
      <x:c r="L266" s="11"/>
      <x:c r="M266" s="11"/>
      <x:c r="N266" s="11"/>
      <x:c r="O266" s="11"/>
      <x:c r="P266" s="11"/>
    </x:row>
    <x:row r="267" ht="42" customHeight="1">
      <x:c r="A267" s="11"/>
      <x:c r="B267" s="11"/>
      <x:c r="C267" s="11"/>
      <x:c r="D267" s="11"/>
      <x:c r="E267" s="13"/>
      <x:c r="F267" s="11"/>
      <x:c r="G267" s="11"/>
      <x:c r="H267" s="11"/>
      <x:c r="I267" s="11"/>
      <x:c r="J267" s="11"/>
      <x:c r="K267" s="11"/>
      <x:c r="L267" s="11"/>
      <x:c r="M267" s="11"/>
      <x:c r="N267" s="11"/>
      <x:c r="O267" s="11"/>
      <x:c r="P267" s="11"/>
    </x:row>
    <x:row r="268" ht="42" customHeight="1">
      <x:c r="A268" s="11"/>
      <x:c r="B268" s="11"/>
      <x:c r="C268" s="11"/>
      <x:c r="D268" s="11"/>
      <x:c r="E268" s="13"/>
      <x:c r="F268" s="11"/>
      <x:c r="G268" s="11"/>
      <x:c r="H268" s="11"/>
      <x:c r="I268" s="11"/>
      <x:c r="J268" s="11"/>
      <x:c r="K268" s="11"/>
      <x:c r="L268" s="11"/>
      <x:c r="M268" s="11"/>
      <x:c r="N268" s="11"/>
      <x:c r="O268" s="11"/>
      <x:c r="P268" s="11"/>
    </x:row>
    <x:row r="269" ht="42" customHeight="1">
      <x:c r="A269" s="11"/>
      <x:c r="B269" s="11"/>
      <x:c r="C269" s="11"/>
      <x:c r="D269" s="11"/>
      <x:c r="E269" s="13"/>
      <x:c r="F269" s="11"/>
      <x:c r="G269" s="11"/>
      <x:c r="H269" s="11"/>
      <x:c r="I269" s="11"/>
      <x:c r="J269" s="11"/>
      <x:c r="K269" s="11"/>
      <x:c r="L269" s="11"/>
      <x:c r="M269" s="11"/>
      <x:c r="N269" s="11"/>
      <x:c r="O269" s="11"/>
      <x:c r="P269" s="11"/>
    </x:row>
    <x:row r="270" ht="42" customHeight="1">
      <x:c r="A270" s="11"/>
      <x:c r="B270" s="11"/>
      <x:c r="C270" s="11"/>
      <x:c r="D270" s="11"/>
      <x:c r="E270" s="13"/>
      <x:c r="F270" s="11"/>
      <x:c r="G270" s="11"/>
      <x:c r="H270" s="11"/>
      <x:c r="I270" s="11"/>
      <x:c r="J270" s="11"/>
      <x:c r="K270" s="11"/>
      <x:c r="L270" s="11"/>
      <x:c r="M270" s="11"/>
      <x:c r="N270" s="11"/>
      <x:c r="O270" s="11"/>
      <x:c r="P270" s="11"/>
    </x:row>
    <x:row r="271" ht="42" customHeight="1">
      <x:c r="A271" s="11"/>
      <x:c r="B271" s="11"/>
      <x:c r="C271" s="11"/>
      <x:c r="D271" s="11"/>
      <x:c r="E271" s="13"/>
      <x:c r="F271" s="11"/>
      <x:c r="G271" s="11"/>
      <x:c r="H271" s="11"/>
      <x:c r="I271" s="11"/>
      <x:c r="J271" s="11"/>
      <x:c r="K271" s="11"/>
      <x:c r="L271" s="11"/>
      <x:c r="M271" s="11"/>
      <x:c r="N271" s="11"/>
      <x:c r="O271" s="11"/>
      <x:c r="P271" s="11"/>
    </x:row>
    <x:row r="272" ht="42" customHeight="1">
      <x:c r="A272" s="11"/>
      <x:c r="B272" s="11"/>
      <x:c r="C272" s="11"/>
      <x:c r="D272" s="11"/>
      <x:c r="E272" s="13"/>
      <x:c r="F272" s="11"/>
      <x:c r="G272" s="11"/>
      <x:c r="H272" s="11"/>
      <x:c r="I272" s="11"/>
      <x:c r="J272" s="11"/>
      <x:c r="K272" s="11"/>
      <x:c r="L272" s="11"/>
      <x:c r="M272" s="11"/>
      <x:c r="N272" s="11"/>
      <x:c r="O272" s="11"/>
      <x:c r="P272" s="11"/>
    </x:row>
    <x:row r="273" ht="42" customHeight="1">
      <x:c r="A273" s="11"/>
      <x:c r="B273" s="11"/>
      <x:c r="C273" s="11"/>
      <x:c r="D273" s="11"/>
      <x:c r="E273" s="13"/>
      <x:c r="F273" s="11"/>
      <x:c r="G273" s="11"/>
      <x:c r="H273" s="11"/>
      <x:c r="I273" s="11"/>
      <x:c r="J273" s="11"/>
      <x:c r="K273" s="11"/>
      <x:c r="L273" s="11"/>
      <x:c r="M273" s="11"/>
      <x:c r="N273" s="11"/>
      <x:c r="O273" s="11"/>
      <x:c r="P273" s="11"/>
    </x:row>
    <x:row r="274" ht="42" customHeight="1">
      <x:c r="A274" s="11"/>
      <x:c r="B274" s="11"/>
      <x:c r="C274" s="11"/>
      <x:c r="D274" s="11"/>
      <x:c r="E274" s="13"/>
      <x:c r="F274" s="11"/>
      <x:c r="G274" s="11"/>
      <x:c r="H274" s="11"/>
      <x:c r="I274" s="11"/>
      <x:c r="J274" s="11"/>
      <x:c r="K274" s="11"/>
      <x:c r="L274" s="11"/>
      <x:c r="M274" s="11"/>
      <x:c r="N274" s="11"/>
      <x:c r="O274" s="11"/>
      <x:c r="P274" s="11"/>
    </x:row>
    <x:row r="275" ht="42" customHeight="1">
      <x:c r="A275" s="11"/>
      <x:c r="B275" s="11"/>
      <x:c r="C275" s="11"/>
      <x:c r="D275" s="11"/>
      <x:c r="E275" s="13"/>
      <x:c r="F275" s="11"/>
      <x:c r="G275" s="11"/>
      <x:c r="H275" s="11"/>
      <x:c r="I275" s="11"/>
      <x:c r="J275" s="11"/>
      <x:c r="K275" s="11"/>
      <x:c r="L275" s="11"/>
      <x:c r="M275" s="11"/>
      <x:c r="N275" s="11"/>
      <x:c r="O275" s="11"/>
      <x:c r="P275" s="11"/>
    </x:row>
    <x:row r="276" ht="42" customHeight="1">
      <x:c r="A276" s="11"/>
      <x:c r="B276" s="11"/>
      <x:c r="C276" s="11"/>
      <x:c r="D276" s="11"/>
      <x:c r="E276" s="13"/>
      <x:c r="F276" s="11"/>
      <x:c r="G276" s="11"/>
      <x:c r="H276" s="11"/>
      <x:c r="I276" s="11"/>
      <x:c r="J276" s="11"/>
      <x:c r="K276" s="11"/>
      <x:c r="L276" s="11"/>
      <x:c r="M276" s="11"/>
      <x:c r="N276" s="11"/>
      <x:c r="O276" s="11"/>
      <x:c r="P276" s="11"/>
    </x:row>
    <x:row r="277" ht="42" customHeight="1">
      <x:c r="A277" s="11"/>
      <x:c r="B277" s="11"/>
      <x:c r="C277" s="11"/>
      <x:c r="D277" s="11"/>
      <x:c r="E277" s="13"/>
      <x:c r="F277" s="11"/>
      <x:c r="G277" s="11"/>
      <x:c r="H277" s="11"/>
      <x:c r="I277" s="11"/>
      <x:c r="J277" s="11"/>
      <x:c r="K277" s="11"/>
      <x:c r="L277" s="11"/>
      <x:c r="M277" s="11"/>
      <x:c r="N277" s="11"/>
      <x:c r="O277" s="11"/>
      <x:c r="P277" s="11"/>
    </x:row>
    <x:row r="278" ht="42" customHeight="1">
      <x:c r="A278" s="11"/>
      <x:c r="B278" s="11"/>
      <x:c r="C278" s="11"/>
      <x:c r="D278" s="11"/>
      <x:c r="E278" s="13"/>
      <x:c r="F278" s="11"/>
      <x:c r="G278" s="11"/>
      <x:c r="H278" s="11"/>
      <x:c r="I278" s="11"/>
      <x:c r="J278" s="11"/>
      <x:c r="K278" s="11"/>
      <x:c r="L278" s="11"/>
      <x:c r="M278" s="11"/>
      <x:c r="N278" s="11"/>
      <x:c r="O278" s="11"/>
      <x:c r="P278" s="11"/>
    </x:row>
    <x:row r="279" ht="42" customHeight="1">
      <x:c r="A279" s="11"/>
      <x:c r="B279" s="11"/>
      <x:c r="C279" s="11"/>
      <x:c r="D279" s="11"/>
      <x:c r="E279" s="13"/>
      <x:c r="F279" s="11"/>
      <x:c r="G279" s="11"/>
      <x:c r="H279" s="11"/>
      <x:c r="I279" s="11"/>
      <x:c r="J279" s="11"/>
      <x:c r="K279" s="11"/>
      <x:c r="L279" s="11"/>
      <x:c r="M279" s="11"/>
      <x:c r="N279" s="11"/>
      <x:c r="O279" s="11"/>
      <x:c r="P279" s="11"/>
    </x:row>
    <x:row r="280" ht="42" customHeight="1">
      <x:c r="A280" s="11"/>
      <x:c r="B280" s="11"/>
      <x:c r="C280" s="11"/>
      <x:c r="D280" s="11"/>
      <x:c r="E280" s="13"/>
      <x:c r="F280" s="11"/>
      <x:c r="G280" s="11"/>
      <x:c r="H280" s="11"/>
      <x:c r="I280" s="11"/>
      <x:c r="J280" s="11"/>
      <x:c r="K280" s="11"/>
      <x:c r="L280" s="11"/>
      <x:c r="M280" s="11"/>
      <x:c r="N280" s="11"/>
      <x:c r="O280" s="11"/>
      <x:c r="P280" s="11"/>
    </x:row>
    <x:row r="281" ht="42" customHeight="1">
      <x:c r="A281" s="11"/>
      <x:c r="B281" s="11"/>
      <x:c r="C281" s="11"/>
      <x:c r="D281" s="11"/>
      <x:c r="E281" s="13"/>
      <x:c r="F281" s="11"/>
      <x:c r="G281" s="11"/>
      <x:c r="H281" s="11"/>
      <x:c r="I281" s="11"/>
      <x:c r="J281" s="11"/>
      <x:c r="K281" s="11"/>
      <x:c r="L281" s="11"/>
      <x:c r="M281" s="11"/>
      <x:c r="N281" s="11"/>
      <x:c r="O281" s="11"/>
      <x:c r="P281" s="11"/>
    </x:row>
    <x:row r="282" ht="42" customHeight="1">
      <x:c r="A282" s="11"/>
      <x:c r="B282" s="11"/>
      <x:c r="C282" s="11"/>
      <x:c r="D282" s="11"/>
      <x:c r="E282" s="13"/>
      <x:c r="F282" s="11"/>
      <x:c r="G282" s="11"/>
      <x:c r="H282" s="11"/>
      <x:c r="I282" s="11"/>
      <x:c r="J282" s="11"/>
      <x:c r="K282" s="11"/>
      <x:c r="L282" s="11"/>
      <x:c r="M282" s="11"/>
      <x:c r="N282" s="11"/>
      <x:c r="O282" s="11"/>
      <x:c r="P282" s="11"/>
    </x:row>
    <x:row r="283" ht="42" customHeight="1">
      <x:c r="A283" s="11"/>
      <x:c r="B283" s="11"/>
      <x:c r="C283" s="11"/>
      <x:c r="D283" s="11"/>
      <x:c r="E283" s="13"/>
      <x:c r="F283" s="11"/>
      <x:c r="G283" s="11"/>
      <x:c r="H283" s="11"/>
      <x:c r="I283" s="11"/>
      <x:c r="J283" s="11"/>
      <x:c r="K283" s="11"/>
      <x:c r="L283" s="11"/>
      <x:c r="M283" s="11"/>
      <x:c r="N283" s="11"/>
      <x:c r="O283" s="11"/>
      <x:c r="P283" s="11"/>
    </x:row>
    <x:row r="284" ht="42" customHeight="1">
      <x:c r="A284" s="11"/>
      <x:c r="B284" s="11"/>
      <x:c r="C284" s="11"/>
      <x:c r="D284" s="11"/>
      <x:c r="E284" s="13"/>
      <x:c r="F284" s="11"/>
      <x:c r="G284" s="11"/>
      <x:c r="H284" s="11"/>
      <x:c r="I284" s="11"/>
      <x:c r="J284" s="11"/>
      <x:c r="K284" s="11"/>
      <x:c r="L284" s="11"/>
      <x:c r="M284" s="11"/>
      <x:c r="N284" s="11"/>
      <x:c r="O284" s="11"/>
      <x:c r="P284" s="11"/>
    </x:row>
    <x:row r="285" ht="42" customHeight="1">
      <x:c r="A285" s="11"/>
      <x:c r="B285" s="11"/>
      <x:c r="C285" s="11"/>
      <x:c r="D285" s="11"/>
      <x:c r="E285" s="13"/>
      <x:c r="F285" s="11"/>
      <x:c r="G285" s="11"/>
      <x:c r="H285" s="11"/>
      <x:c r="I285" s="11"/>
      <x:c r="J285" s="11"/>
      <x:c r="K285" s="11"/>
      <x:c r="L285" s="11"/>
      <x:c r="M285" s="11"/>
      <x:c r="N285" s="11"/>
      <x:c r="O285" s="11"/>
      <x:c r="P285" s="11"/>
    </x:row>
    <x:row r="286" ht="42" customHeight="1">
      <x:c r="A286" s="11"/>
      <x:c r="B286" s="11"/>
      <x:c r="C286" s="11"/>
      <x:c r="D286" s="11"/>
      <x:c r="E286" s="13"/>
      <x:c r="F286" s="11"/>
      <x:c r="G286" s="11"/>
      <x:c r="H286" s="11"/>
      <x:c r="I286" s="11"/>
      <x:c r="J286" s="11"/>
      <x:c r="K286" s="11"/>
      <x:c r="L286" s="11"/>
      <x:c r="M286" s="11"/>
      <x:c r="N286" s="11"/>
      <x:c r="O286" s="11"/>
      <x:c r="P286" s="11"/>
    </x:row>
    <x:row r="287" ht="42" customHeight="1">
      <x:c r="A287" s="11"/>
      <x:c r="B287" s="11"/>
      <x:c r="C287" s="11"/>
      <x:c r="D287" s="11"/>
      <x:c r="E287" s="13"/>
      <x:c r="F287" s="11"/>
      <x:c r="G287" s="11"/>
      <x:c r="H287" s="11"/>
      <x:c r="I287" s="11"/>
      <x:c r="J287" s="11"/>
      <x:c r="K287" s="11"/>
      <x:c r="L287" s="11"/>
      <x:c r="M287" s="11"/>
      <x:c r="N287" s="11"/>
      <x:c r="O287" s="11"/>
      <x:c r="P287" s="11"/>
    </x:row>
    <x:row r="288" ht="42" customHeight="1">
      <x:c r="A288" s="11"/>
      <x:c r="B288" s="11"/>
      <x:c r="C288" s="11"/>
      <x:c r="D288" s="11"/>
      <x:c r="E288" s="13"/>
      <x:c r="F288" s="11"/>
      <x:c r="G288" s="11"/>
      <x:c r="H288" s="11"/>
      <x:c r="I288" s="11"/>
      <x:c r="J288" s="11"/>
      <x:c r="K288" s="11"/>
      <x:c r="L288" s="11"/>
      <x:c r="M288" s="11"/>
      <x:c r="N288" s="11"/>
      <x:c r="O288" s="11"/>
      <x:c r="P288" s="11"/>
    </x:row>
    <x:row r="289" ht="42" customHeight="1">
      <x:c r="A289" s="11"/>
      <x:c r="B289" s="11"/>
      <x:c r="C289" s="11"/>
      <x:c r="D289" s="11"/>
      <x:c r="E289" s="13"/>
      <x:c r="F289" s="11"/>
      <x:c r="G289" s="11"/>
      <x:c r="H289" s="11"/>
      <x:c r="I289" s="11"/>
      <x:c r="J289" s="11"/>
      <x:c r="K289" s="11"/>
      <x:c r="L289" s="11"/>
      <x:c r="M289" s="11"/>
      <x:c r="N289" s="11"/>
      <x:c r="O289" s="11"/>
      <x:c r="P289" s="11"/>
    </x:row>
    <x:row r="290" ht="42" customHeight="1">
      <x:c r="A290" s="11"/>
      <x:c r="B290" s="11"/>
      <x:c r="C290" s="11"/>
      <x:c r="D290" s="11"/>
      <x:c r="E290" s="13"/>
      <x:c r="F290" s="11"/>
      <x:c r="G290" s="11"/>
      <x:c r="H290" s="11"/>
      <x:c r="I290" s="11"/>
      <x:c r="J290" s="11"/>
      <x:c r="K290" s="11"/>
      <x:c r="L290" s="11"/>
      <x:c r="M290" s="11"/>
      <x:c r="N290" s="11"/>
      <x:c r="O290" s="11"/>
      <x:c r="P290" s="11"/>
    </x:row>
    <x:row r="291" ht="42" customHeight="1">
      <x:c r="A291" s="11"/>
      <x:c r="B291" s="11"/>
      <x:c r="C291" s="11"/>
      <x:c r="D291" s="11"/>
      <x:c r="E291" s="13"/>
      <x:c r="F291" s="11"/>
      <x:c r="G291" s="11"/>
      <x:c r="H291" s="11"/>
      <x:c r="I291" s="11"/>
      <x:c r="J291" s="11"/>
      <x:c r="K291" s="11"/>
      <x:c r="L291" s="11"/>
      <x:c r="M291" s="11"/>
      <x:c r="N291" s="11"/>
      <x:c r="O291" s="11"/>
      <x:c r="P291" s="11"/>
    </x:row>
    <x:row r="292" ht="42" customHeight="1">
      <x:c r="A292" s="11"/>
      <x:c r="B292" s="11"/>
      <x:c r="C292" s="11"/>
      <x:c r="D292" s="11"/>
      <x:c r="E292" s="13"/>
      <x:c r="F292" s="11"/>
      <x:c r="G292" s="11"/>
      <x:c r="H292" s="11"/>
      <x:c r="I292" s="11"/>
      <x:c r="J292" s="11"/>
      <x:c r="K292" s="11"/>
      <x:c r="L292" s="11"/>
      <x:c r="M292" s="11"/>
      <x:c r="N292" s="11"/>
      <x:c r="O292" s="11"/>
      <x:c r="P292" s="11"/>
    </x:row>
    <x:row r="293" ht="42" customHeight="1">
      <x:c r="A293" s="11"/>
      <x:c r="B293" s="11"/>
      <x:c r="C293" s="11"/>
      <x:c r="D293" s="11"/>
      <x:c r="E293" s="13"/>
      <x:c r="F293" s="11"/>
      <x:c r="G293" s="11"/>
      <x:c r="H293" s="11"/>
      <x:c r="I293" s="11"/>
      <x:c r="J293" s="11"/>
      <x:c r="K293" s="11"/>
      <x:c r="L293" s="11"/>
      <x:c r="M293" s="11"/>
      <x:c r="N293" s="11"/>
      <x:c r="O293" s="11"/>
      <x:c r="P293" s="11"/>
    </x:row>
    <x:row r="294" ht="42" customHeight="1">
      <x:c r="A294" s="11"/>
      <x:c r="B294" s="11"/>
      <x:c r="C294" s="11"/>
      <x:c r="D294" s="11"/>
      <x:c r="E294" s="13"/>
      <x:c r="F294" s="11"/>
      <x:c r="G294" s="11"/>
      <x:c r="H294" s="11"/>
      <x:c r="I294" s="11"/>
      <x:c r="J294" s="11"/>
      <x:c r="K294" s="11"/>
      <x:c r="L294" s="11"/>
      <x:c r="M294" s="11"/>
      <x:c r="N294" s="11"/>
      <x:c r="O294" s="11"/>
      <x:c r="P294" s="11"/>
    </x:row>
    <x:row r="295" ht="42" customHeight="1">
      <x:c r="A295" s="11"/>
      <x:c r="B295" s="11"/>
      <x:c r="C295" s="11"/>
      <x:c r="D295" s="11"/>
      <x:c r="E295" s="13"/>
      <x:c r="F295" s="11"/>
      <x:c r="G295" s="11"/>
      <x:c r="H295" s="11"/>
      <x:c r="I295" s="11"/>
      <x:c r="J295" s="11"/>
      <x:c r="K295" s="11"/>
      <x:c r="L295" s="11"/>
      <x:c r="M295" s="11"/>
      <x:c r="N295" s="11"/>
      <x:c r="O295" s="11"/>
      <x:c r="P295" s="11"/>
    </x:row>
    <x:row r="296" ht="42" customHeight="1">
      <x:c r="A296" s="11"/>
      <x:c r="B296" s="11"/>
      <x:c r="C296" s="11"/>
      <x:c r="D296" s="11"/>
      <x:c r="E296" s="13"/>
      <x:c r="F296" s="11"/>
      <x:c r="G296" s="11"/>
      <x:c r="H296" s="11"/>
      <x:c r="I296" s="11"/>
      <x:c r="J296" s="11"/>
      <x:c r="K296" s="11"/>
      <x:c r="L296" s="11"/>
      <x:c r="M296" s="11"/>
      <x:c r="N296" s="11"/>
      <x:c r="O296" s="11"/>
      <x:c r="P296" s="11"/>
    </x:row>
    <x:row r="297" ht="42" customHeight="1">
      <x:c r="A297" s="11"/>
      <x:c r="B297" s="11"/>
      <x:c r="C297" s="11"/>
      <x:c r="D297" s="11"/>
      <x:c r="E297" s="13"/>
      <x:c r="F297" s="11"/>
      <x:c r="G297" s="11"/>
      <x:c r="H297" s="11"/>
      <x:c r="I297" s="11"/>
      <x:c r="J297" s="11"/>
      <x:c r="K297" s="11"/>
      <x:c r="L297" s="11"/>
      <x:c r="M297" s="11"/>
      <x:c r="N297" s="11"/>
      <x:c r="O297" s="11"/>
      <x:c r="P297" s="11"/>
    </x:row>
    <x:row r="298" ht="42" customHeight="1">
      <x:c r="A298" s="11"/>
      <x:c r="B298" s="11"/>
      <x:c r="C298" s="11"/>
      <x:c r="D298" s="11"/>
      <x:c r="E298" s="13"/>
      <x:c r="F298" s="11"/>
      <x:c r="G298" s="11"/>
      <x:c r="H298" s="11"/>
      <x:c r="I298" s="11"/>
      <x:c r="J298" s="11"/>
      <x:c r="K298" s="11"/>
      <x:c r="L298" s="11"/>
      <x:c r="M298" s="11"/>
      <x:c r="N298" s="11"/>
      <x:c r="O298" s="11"/>
      <x:c r="P298" s="11"/>
    </x:row>
    <x:row r="299" ht="42" customHeight="1">
      <x:c r="A299" s="11"/>
      <x:c r="B299" s="11"/>
      <x:c r="C299" s="11"/>
      <x:c r="D299" s="11"/>
      <x:c r="E299" s="13"/>
      <x:c r="F299" s="11"/>
      <x:c r="G299" s="11"/>
      <x:c r="H299" s="11"/>
      <x:c r="I299" s="11"/>
      <x:c r="J299" s="11"/>
      <x:c r="K299" s="11"/>
      <x:c r="L299" s="11"/>
      <x:c r="M299" s="11"/>
      <x:c r="N299" s="11"/>
      <x:c r="O299" s="11"/>
      <x:c r="P299" s="11"/>
    </x:row>
    <x:row r="300" ht="42" customHeight="1">
      <x:c r="A300" s="11"/>
      <x:c r="B300" s="11"/>
      <x:c r="C300" s="11"/>
      <x:c r="D300" s="11"/>
      <x:c r="E300" s="13"/>
      <x:c r="F300" s="11"/>
      <x:c r="G300" s="11"/>
      <x:c r="H300" s="11"/>
      <x:c r="I300" s="11"/>
      <x:c r="J300" s="11"/>
      <x:c r="K300" s="11"/>
      <x:c r="L300" s="11"/>
      <x:c r="M300" s="11"/>
      <x:c r="N300" s="11"/>
      <x:c r="O300" s="11"/>
      <x:c r="P300" s="11"/>
    </x:row>
    <x:row r="301" ht="42" customHeight="1">
      <x:c r="A301" s="11"/>
      <x:c r="B301" s="11"/>
      <x:c r="C301" s="11"/>
      <x:c r="D301" s="11"/>
      <x:c r="E301" s="13"/>
      <x:c r="F301" s="11"/>
      <x:c r="G301" s="11"/>
      <x:c r="H301" s="11"/>
      <x:c r="I301" s="11"/>
      <x:c r="J301" s="11"/>
      <x:c r="K301" s="11"/>
      <x:c r="L301" s="11"/>
      <x:c r="M301" s="11"/>
      <x:c r="N301" s="11"/>
      <x:c r="O301" s="11"/>
      <x:c r="P301" s="11"/>
    </x:row>
    <x:row r="302" ht="42" customHeight="1">
      <x:c r="A302" s="11"/>
      <x:c r="B302" s="11"/>
      <x:c r="C302" s="11"/>
      <x:c r="D302" s="11"/>
      <x:c r="E302" s="13"/>
      <x:c r="F302" s="11"/>
      <x:c r="G302" s="11"/>
      <x:c r="H302" s="11"/>
      <x:c r="I302" s="11"/>
      <x:c r="J302" s="11"/>
      <x:c r="K302" s="11"/>
      <x:c r="L302" s="11"/>
      <x:c r="M302" s="11"/>
      <x:c r="N302" s="11"/>
      <x:c r="O302" s="11"/>
      <x:c r="P302" s="11"/>
    </x:row>
    <x:row r="303" ht="42" customHeight="1">
      <x:c r="A303" s="11"/>
      <x:c r="B303" s="11"/>
      <x:c r="C303" s="11"/>
      <x:c r="D303" s="11"/>
      <x:c r="E303" s="13"/>
      <x:c r="F303" s="11"/>
      <x:c r="G303" s="11"/>
      <x:c r="H303" s="11"/>
      <x:c r="I303" s="11"/>
      <x:c r="J303" s="11"/>
      <x:c r="K303" s="11"/>
      <x:c r="L303" s="11"/>
      <x:c r="M303" s="11"/>
      <x:c r="N303" s="11"/>
      <x:c r="O303" s="11"/>
      <x:c r="P303" s="11"/>
    </x:row>
    <x:row r="304" ht="42" customHeight="1">
      <x:c r="A304" s="11"/>
      <x:c r="B304" s="11"/>
      <x:c r="C304" s="11"/>
      <x:c r="D304" s="11"/>
      <x:c r="E304" s="13"/>
      <x:c r="F304" s="11"/>
      <x:c r="G304" s="11"/>
      <x:c r="H304" s="11"/>
      <x:c r="I304" s="11"/>
      <x:c r="J304" s="11"/>
      <x:c r="K304" s="11"/>
      <x:c r="L304" s="11"/>
      <x:c r="M304" s="11"/>
      <x:c r="N304" s="11"/>
      <x:c r="O304" s="11"/>
      <x:c r="P304" s="11"/>
    </x:row>
  </x:sheetData>
  <x:mergeCells>
    <x:mergeCell ref="A1:P1"/>
    <x:mergeCell ref="A2:P2"/>
  </x:mergeCells>
  <x:conditionalFormatting sqref="G5:G304">
    <x:cfRule type="cellIs" dxfId="4" priority="1" operator="equal">
      <x:formula>1</x:formula>
    </x:cfRule>
    <x:cfRule type="cellIs" dxfId="5" priority="2" operator="equal">
      <x:formula>2</x:formula>
    </x:cfRule>
    <x:cfRule type="cellIs" dxfId="6" priority="3" operator="equal">
      <x:formula>3</x:formula>
    </x:cfRule>
    <x:cfRule type="cellIs" dxfId="7" priority="4" operator="equal">
      <x:formula>4</x:formula>
    </x:cfRule>
  </x:conditionalFormatting>
  <x:dataValidations count="6">
    <x:dataValidation type="list" sqref="B5:B304">
      <x:formula1>"MM12,COM11,IBDS"</x:formula1>
    </x:dataValidation>
    <x:dataValidation type="list" sqref="F5:F304">
      <x:formula1>"Product,Observation,Conversation"</x:formula1>
    </x:dataValidation>
    <x:dataValidation type="list" sqref="H5:H304">
      <x:formula1>"None,Access supports only,Instructional hints,Modelled together"</x:formula1>
    </x:dataValidation>
    <x:dataValidation type="list" sqref="M5:M304">
      <x:formula1>"Yes,No"</x:formula1>
    </x:dataValidation>
    <x:dataValidation type="whole" operator="between" sqref="G5:G304">
      <x:formula1>1</x:formula1>
      <x:formula2>4</x:formula2>
    </x:dataValidation>
    <x:dataValidation type="whole" operator="between" sqref="P5:P304">
      <x:formula1>1</x:formula1>
      <x:formula2>7</x:formula2>
    </x:dataValidation>
  </x:dataValidations>
  <x:pageMargins left="0.7" right="0.7" top="0.75" bottom="0.75" header="0.3" footer="0.3"/>
  <x:tableParts count="1">
    <x:tablePart xmlns:r="http://schemas.openxmlformats.org/officeDocument/2006/relationships" r:id="R7d91824bcac34928"/>
  </x:tableParts>
</x:worksheet>
</file>

<file path=xl/worksheets/sheet6.xml><?xml version="1.0" encoding="utf-8"?>
<x:worksheet xmlns:x="http://schemas.openxmlformats.org/spreadsheetml/2006/main">
  <x:sheetPr>
    <x:tabColor rgb="FF1B6B70"/>
  </x:sheetPr>
  <x:sheetViews>
    <x:sheetView showGridLines="0" workbookViewId="0">
      <x:pane xSplit="3" ySplit="4" topLeftCell="D5" activePane="bottomRight" state="frozen"/>
    </x:sheetView>
  </x:sheetViews>
  <x:sheetFormatPr defaultRowHeight="15"/>
  <x:cols>
    <x:col min="1" max="1" width="24" hidden="0" customWidth="1"/>
    <x:col min="2" max="2" width="12" hidden="0" customWidth="1"/>
    <x:col min="3" max="3" width="22" hidden="0" customWidth="1"/>
    <x:col min="4" max="4" width="17" hidden="0" customWidth="1"/>
    <x:col min="5" max="5" width="15" hidden="0" customWidth="1"/>
    <x:col min="6" max="6" width="15" hidden="0" customWidth="1"/>
    <x:col min="7" max="7" width="15" hidden="0" customWidth="1"/>
    <x:col min="8" max="8" width="15" hidden="0" customWidth="1"/>
    <x:col min="9" max="9" width="15" hidden="0" customWidth="1"/>
    <x:col min="10" max="10" width="27" hidden="0" customWidth="1"/>
    <x:col min="11" max="11" width="37" hidden="0" customWidth="1"/>
    <x:col min="12" max="12" width="48" hidden="0" customWidth="1"/>
    <x:col min="13" max="13" width="48" hidden="0" customWidth="1"/>
    <x:col min="14" max="14" width="37" hidden="0" customWidth="1"/>
    <x:col min="15" max="15" width="20" hidden="0" customWidth="1"/>
    <x:col min="16" max="16" width="18" hidden="0" customWidth="1"/>
    <x:col min="17" max="17" width="18" hidden="0" customWidth="1"/>
    <x:col min="18" max="18" width="18" hidden="0" customWidth="1"/>
    <x:col min="19" max="19" width="52" hidden="0" customWidth="1"/>
    <x:col min="20" max="20" width="18" hidden="0" customWidth="1"/>
    <x:col min="21" max="21" width="17" hidden="0" customWidth="1"/>
    <x:col min="22" max="22" width="28" hidden="0" customWidth="1"/>
    <x:col min="23" max="23" width="21" hidden="0" customWidth="1"/>
    <x:col min="24" max="24" width="14" hidden="0" customWidth="1"/>
  </x:cols>
  <x:sheetData>
    <x:row r="1" ht="38" customHeight="1">
      <x:c r="A1" s="3" t="str">
        <x:v>Diagnostic attempts</x:v>
      </x:c>
      <x:c r="B1" s="3"/>
      <x:c r="C1" s="3"/>
      <x:c r="D1" s="3"/>
      <x:c r="E1" s="3"/>
      <x:c r="F1" s="3"/>
      <x:c r="G1" s="3"/>
      <x:c r="H1" s="3"/>
      <x:c r="I1" s="3"/>
      <x:c r="J1" s="3"/>
      <x:c r="K1" s="3"/>
      <x:c r="L1" s="3"/>
      <x:c r="M1" s="3"/>
      <x:c r="N1" s="3"/>
      <x:c r="O1" s="3"/>
      <x:c r="P1" s="3"/>
      <x:c r="Q1" s="3"/>
      <x:c r="R1" s="3"/>
      <x:c r="S1" s="3"/>
      <x:c r="T1" s="3"/>
      <x:c r="U1" s="3"/>
      <x:c r="V1" s="3"/>
      <x:c r="W1" s="3"/>
      <x:c r="X1" s="3"/>
    </x:row>
    <x:row r="2" ht="44" customHeight="1">
      <x:c r="A2" s="5" t="str">
        <x:v>Complete four observed criteria, artifact, live action and explanation before a readiness band. Preserve each attempt. Readiness is for the named task family only.</x:v>
      </x:c>
      <x:c r="B2" s="5"/>
      <x:c r="C2" s="5"/>
      <x:c r="D2" s="5"/>
      <x:c r="E2" s="5"/>
      <x:c r="F2" s="5"/>
      <x:c r="G2" s="5"/>
      <x:c r="H2" s="5"/>
      <x:c r="I2" s="5"/>
      <x:c r="J2" s="5"/>
      <x:c r="K2" s="5"/>
      <x:c r="L2" s="5"/>
      <x:c r="M2" s="5"/>
      <x:c r="N2" s="5"/>
      <x:c r="O2" s="5"/>
      <x:c r="P2" s="5"/>
      <x:c r="Q2" s="5"/>
      <x:c r="R2" s="5"/>
      <x:c r="S2" s="5"/>
      <x:c r="T2" s="5"/>
      <x:c r="U2" s="5"/>
      <x:c r="V2" s="5"/>
      <x:c r="W2" s="5"/>
      <x:c r="X2" s="5"/>
    </x:row>
    <x:row r="3">
      <x:c r="A3" s="1"/>
      <x:c r="B3" s="1"/>
      <x:c r="C3" s="1"/>
      <x:c r="D3" s="1"/>
      <x:c r="E3" s="1"/>
      <x:c r="F3" s="1"/>
      <x:c r="G3" s="1"/>
      <x:c r="H3" s="1"/>
      <x:c r="I3" s="1"/>
      <x:c r="J3" s="1"/>
      <x:c r="K3" s="1"/>
      <x:c r="L3" s="1"/>
      <x:c r="M3" s="1"/>
      <x:c r="N3" s="1"/>
      <x:c r="O3" s="1"/>
      <x:c r="P3" s="1"/>
      <x:c r="Q3" s="1"/>
      <x:c r="R3" s="1"/>
      <x:c r="S3" s="1"/>
      <x:c r="T3" s="1"/>
      <x:c r="U3" s="1"/>
      <x:c r="V3" s="1"/>
      <x:c r="W3" s="1"/>
      <x:c r="X3" s="1"/>
    </x:row>
    <x:row r="4" ht="34" customHeight="1">
      <x:c r="A4" s="8" t="str">
        <x:v>Attempt ID</x:v>
      </x:c>
      <x:c r="B4" s="8" t="str">
        <x:v>Course</x:v>
      </x:c>
      <x:c r="C4" s="8" t="str">
        <x:v>Student ID</x:v>
      </x:c>
      <x:c r="D4" s="8" t="str">
        <x:v>Task version</x:v>
      </x:c>
      <x:c r="E4" s="8" t="str">
        <x:v>Date</x:v>
      </x:c>
      <x:c r="F4" s="8" t="str">
        <x:v>Criterion 1</x:v>
      </x:c>
      <x:c r="G4" s="8" t="str">
        <x:v>Criterion 2</x:v>
      </x:c>
      <x:c r="H4" s="8" t="str">
        <x:v>Criterion 3</x:v>
      </x:c>
      <x:c r="I4" s="8" t="str">
        <x:v>Criterion 4</x:v>
      </x:c>
      <x:c r="J4" s="8" t="str">
        <x:v>Conditions</x:v>
      </x:c>
      <x:c r="K4" s="8" t="str">
        <x:v>Artifact reference</x:v>
      </x:c>
      <x:c r="L4" s="8" t="str">
        <x:v>Observed action</x:v>
      </x:c>
      <x:c r="M4" s="8" t="str">
        <x:v>Explanation evidence</x:v>
      </x:c>
      <x:c r="N4" s="8" t="str">
        <x:v>Access supports</x:v>
      </x:c>
      <x:c r="O4" s="8" t="str">
        <x:v>Teacher verified</x:v>
      </x:c>
      <x:c r="P4" s="8" t="str">
        <x:v>Task score /16</x:v>
      </x:c>
      <x:c r="Q4" s="8" t="str">
        <x:v>Suggested band</x:v>
      </x:c>
      <x:c r="R4" s="8" t="str">
        <x:v>Teacher band</x:v>
      </x:c>
      <x:c r="S4" s="8" t="str">
        <x:v>Rationale / next action</x:v>
      </x:c>
      <x:c r="T4" s="8" t="str">
        <x:v>Next review date</x:v>
      </x:c>
      <x:c r="U4" s="8" t="str">
        <x:v>Eligible band</x:v>
      </x:c>
      <x:c r="V4" s="8" t="str">
        <x:v>Course + student key</x:v>
      </x:c>
      <x:c r="W4" s="8" t="str">
        <x:v>Independent sample</x:v>
      </x:c>
      <x:c r="X4" s="8" t="str">
        <x:v>Row helper</x:v>
      </x:c>
    </x:row>
    <x:row r="5" ht="44" customHeight="1">
      <x:c r="A5" s="11"/>
      <x:c r="B5" s="11"/>
      <x:c r="C5" s="11"/>
      <x:c r="D5" s="11"/>
      <x:c r="E5" s="13"/>
      <x:c r="F5" s="11"/>
      <x:c r="G5" s="11"/>
      <x:c r="H5" s="11"/>
      <x:c r="I5" s="11"/>
      <x:c r="J5" s="11"/>
      <x:c r="K5" s="11"/>
      <x:c r="L5" s="11"/>
      <x:c r="M5" s="11"/>
      <x:c r="N5" s="11"/>
      <x:c r="O5" s="11"/>
      <x:c r="P5" s="10" t="str">
        <x:f>IF(AND(COUNT(F5:I5)=4,MIN(F5:I5)&gt;=1,MAX(F5:I5)&lt;=4,F5=INT(F5),G5=INT(G5),H5=INT(H5),I5=INT(I5)),SUM(F5:I5),"")</x:f>
      </x:c>
      <x:c r="Q5" s="10" t="str">
        <x:f>IF(AND(ISNUMBER(P5),K5&lt;&gt;"",L5&lt;&gt;"",M5&lt;&gt;"",OR(J5="None",J5="Access supports only",J5="Instructional hints",J5="Modelled together")),MIN(MIN(F5:I5),IF(OR(J5="Instructional hints",J5="Modelled together"),2,4)),"")</x:f>
      </x:c>
      <x:c r="R5" s="11"/>
      <x:c r="S5" s="11"/>
      <x:c r="T5" s="13"/>
      <x:c r="U5" s="10" t="str">
        <x:f>IF(AND(A5&lt;&gt;"",COUNTIF($A$5:$A$154,A5)=1,OR(B5="MM12",B5="COM11",B5="IBDS"),C5&lt;&gt;"",COUNTIFS(Roster!$A$5:$A$94,B5,Roster!$B$5:$B$94,C5)=1,OR(AND(B5="IBDS",OR(D5="DS-A",D5="DS-B")),AND(B5&lt;&gt;"IBDS",OR(D5="PS-A",D5="PS-B"))),ISNUMBER(E5),E5&gt;0,E5&lt;=TODAY(),OR(T5="",AND(ISNUMBER(T5),T5&gt;=E5)),O5="Yes",ISNUMBER(Q5),ISNUMBER(R5),R5=INT(R5),R5&gt;=1,R5&lt;=4,S5&lt;&gt;"",OR(J5="None",J5="Access supports only",R5&lt;=2)),R5,"")</x:f>
      </x:c>
      <x:c r="V5" s="10" t="str">
        <x:f>IF(OR(B5="",C5=""),"",B5&amp;"|"&amp;C5)</x:f>
      </x:c>
      <x:c r="W5" s="10" t="str">
        <x:f>IF(AND(ISNUMBER(U5),OR(J5="None",J5="Access supports only")),1,"")</x:f>
      </x:c>
      <x:c r="X5" s="10" t="str">
        <x:f>IF(A5="","",ROW())</x:f>
      </x:c>
    </x:row>
    <x:row r="6" ht="44" customHeight="1">
      <x:c r="A6" s="11"/>
      <x:c r="B6" s="11"/>
      <x:c r="C6" s="11"/>
      <x:c r="D6" s="11"/>
      <x:c r="E6" s="13"/>
      <x:c r="F6" s="11"/>
      <x:c r="G6" s="11"/>
      <x:c r="H6" s="11"/>
      <x:c r="I6" s="11"/>
      <x:c r="J6" s="11"/>
      <x:c r="K6" s="11"/>
      <x:c r="L6" s="11"/>
      <x:c r="M6" s="11"/>
      <x:c r="N6" s="11"/>
      <x:c r="O6" s="11"/>
      <x:c r="P6" s="10" t="str">
        <x:f>IF(AND(COUNT(F6:I6)=4,MIN(F6:I6)&gt;=1,MAX(F6:I6)&lt;=4,F6=INT(F6),G6=INT(G6),H6=INT(H6),I6=INT(I6)),SUM(F6:I6),"")</x:f>
      </x:c>
      <x:c r="Q6" s="10" t="str">
        <x:f>IF(AND(ISNUMBER(P6),K6&lt;&gt;"",L6&lt;&gt;"",M6&lt;&gt;"",OR(J6="None",J6="Access supports only",J6="Instructional hints",J6="Modelled together")),MIN(MIN(F6:I6),IF(OR(J6="Instructional hints",J6="Modelled together"),2,4)),"")</x:f>
      </x:c>
      <x:c r="R6" s="11"/>
      <x:c r="S6" s="11"/>
      <x:c r="T6" s="13"/>
      <x:c r="U6" s="10" t="str">
        <x:f>IF(AND(A6&lt;&gt;"",COUNTIF($A$5:$A$154,A6)=1,OR(B6="MM12",B6="COM11",B6="IBDS"),C6&lt;&gt;"",COUNTIFS(Roster!$A$5:$A$94,B6,Roster!$B$5:$B$94,C6)=1,OR(AND(B6="IBDS",OR(D6="DS-A",D6="DS-B")),AND(B6&lt;&gt;"IBDS",OR(D6="PS-A",D6="PS-B"))),ISNUMBER(E6),E6&gt;0,E6&lt;=TODAY(),OR(T6="",AND(ISNUMBER(T6),T6&gt;=E6)),O6="Yes",ISNUMBER(Q6),ISNUMBER(R6),R6=INT(R6),R6&gt;=1,R6&lt;=4,S6&lt;&gt;"",OR(J6="None",J6="Access supports only",R6&lt;=2)),R6,"")</x:f>
      </x:c>
      <x:c r="V6" s="10" t="str">
        <x:f>IF(OR(B6="",C6=""),"",B6&amp;"|"&amp;C6)</x:f>
      </x:c>
      <x:c r="W6" s="10" t="str">
        <x:f>IF(AND(ISNUMBER(U6),OR(J6="None",J6="Access supports only")),1,"")</x:f>
      </x:c>
      <x:c r="X6" s="10" t="str">
        <x:f>IF(A6="","",ROW())</x:f>
      </x:c>
    </x:row>
    <x:row r="7" ht="44" customHeight="1">
      <x:c r="A7" s="11"/>
      <x:c r="B7" s="11"/>
      <x:c r="C7" s="11"/>
      <x:c r="D7" s="11"/>
      <x:c r="E7" s="13"/>
      <x:c r="F7" s="11"/>
      <x:c r="G7" s="11"/>
      <x:c r="H7" s="11"/>
      <x:c r="I7" s="11"/>
      <x:c r="J7" s="11"/>
      <x:c r="K7" s="11"/>
      <x:c r="L7" s="11"/>
      <x:c r="M7" s="11"/>
      <x:c r="N7" s="11"/>
      <x:c r="O7" s="11"/>
      <x:c r="P7" s="10" t="str">
        <x:f>IF(AND(COUNT(F7:I7)=4,MIN(F7:I7)&gt;=1,MAX(F7:I7)&lt;=4,F7=INT(F7),G7=INT(G7),H7=INT(H7),I7=INT(I7)),SUM(F7:I7),"")</x:f>
      </x:c>
      <x:c r="Q7" s="10" t="str">
        <x:f>IF(AND(ISNUMBER(P7),K7&lt;&gt;"",L7&lt;&gt;"",M7&lt;&gt;"",OR(J7="None",J7="Access supports only",J7="Instructional hints",J7="Modelled together")),MIN(MIN(F7:I7),IF(OR(J7="Instructional hints",J7="Modelled together"),2,4)),"")</x:f>
      </x:c>
      <x:c r="R7" s="11"/>
      <x:c r="S7" s="11"/>
      <x:c r="T7" s="13"/>
      <x:c r="U7" s="10" t="str">
        <x:f>IF(AND(A7&lt;&gt;"",COUNTIF($A$5:$A$154,A7)=1,OR(B7="MM12",B7="COM11",B7="IBDS"),C7&lt;&gt;"",COUNTIFS(Roster!$A$5:$A$94,B7,Roster!$B$5:$B$94,C7)=1,OR(AND(B7="IBDS",OR(D7="DS-A",D7="DS-B")),AND(B7&lt;&gt;"IBDS",OR(D7="PS-A",D7="PS-B"))),ISNUMBER(E7),E7&gt;0,E7&lt;=TODAY(),OR(T7="",AND(ISNUMBER(T7),T7&gt;=E7)),O7="Yes",ISNUMBER(Q7),ISNUMBER(R7),R7=INT(R7),R7&gt;=1,R7&lt;=4,S7&lt;&gt;"",OR(J7="None",J7="Access supports only",R7&lt;=2)),R7,"")</x:f>
      </x:c>
      <x:c r="V7" s="10" t="str">
        <x:f>IF(OR(B7="",C7=""),"",B7&amp;"|"&amp;C7)</x:f>
      </x:c>
      <x:c r="W7" s="10" t="str">
        <x:f>IF(AND(ISNUMBER(U7),OR(J7="None",J7="Access supports only")),1,"")</x:f>
      </x:c>
      <x:c r="X7" s="10" t="str">
        <x:f>IF(A7="","",ROW())</x:f>
      </x:c>
    </x:row>
    <x:row r="8" ht="44" customHeight="1">
      <x:c r="A8" s="11"/>
      <x:c r="B8" s="11"/>
      <x:c r="C8" s="11"/>
      <x:c r="D8" s="11"/>
      <x:c r="E8" s="13"/>
      <x:c r="F8" s="11"/>
      <x:c r="G8" s="11"/>
      <x:c r="H8" s="11"/>
      <x:c r="I8" s="11"/>
      <x:c r="J8" s="11"/>
      <x:c r="K8" s="11"/>
      <x:c r="L8" s="11"/>
      <x:c r="M8" s="11"/>
      <x:c r="N8" s="11"/>
      <x:c r="O8" s="11"/>
      <x:c r="P8" s="10" t="str">
        <x:f>IF(AND(COUNT(F8:I8)=4,MIN(F8:I8)&gt;=1,MAX(F8:I8)&lt;=4,F8=INT(F8),G8=INT(G8),H8=INT(H8),I8=INT(I8)),SUM(F8:I8),"")</x:f>
      </x:c>
      <x:c r="Q8" s="10" t="str">
        <x:f>IF(AND(ISNUMBER(P8),K8&lt;&gt;"",L8&lt;&gt;"",M8&lt;&gt;"",OR(J8="None",J8="Access supports only",J8="Instructional hints",J8="Modelled together")),MIN(MIN(F8:I8),IF(OR(J8="Instructional hints",J8="Modelled together"),2,4)),"")</x:f>
      </x:c>
      <x:c r="R8" s="11"/>
      <x:c r="S8" s="11"/>
      <x:c r="T8" s="13"/>
      <x:c r="U8" s="10" t="str">
        <x:f>IF(AND(A8&lt;&gt;"",COUNTIF($A$5:$A$154,A8)=1,OR(B8="MM12",B8="COM11",B8="IBDS"),C8&lt;&gt;"",COUNTIFS(Roster!$A$5:$A$94,B8,Roster!$B$5:$B$94,C8)=1,OR(AND(B8="IBDS",OR(D8="DS-A",D8="DS-B")),AND(B8&lt;&gt;"IBDS",OR(D8="PS-A",D8="PS-B"))),ISNUMBER(E8),E8&gt;0,E8&lt;=TODAY(),OR(T8="",AND(ISNUMBER(T8),T8&gt;=E8)),O8="Yes",ISNUMBER(Q8),ISNUMBER(R8),R8=INT(R8),R8&gt;=1,R8&lt;=4,S8&lt;&gt;"",OR(J8="None",J8="Access supports only",R8&lt;=2)),R8,"")</x:f>
      </x:c>
      <x:c r="V8" s="10" t="str">
        <x:f>IF(OR(B8="",C8=""),"",B8&amp;"|"&amp;C8)</x:f>
      </x:c>
      <x:c r="W8" s="10" t="str">
        <x:f>IF(AND(ISNUMBER(U8),OR(J8="None",J8="Access supports only")),1,"")</x:f>
      </x:c>
      <x:c r="X8" s="10" t="str">
        <x:f>IF(A8="","",ROW())</x:f>
      </x:c>
    </x:row>
    <x:row r="9" ht="44" customHeight="1">
      <x:c r="A9" s="11"/>
      <x:c r="B9" s="11"/>
      <x:c r="C9" s="11"/>
      <x:c r="D9" s="11"/>
      <x:c r="E9" s="13"/>
      <x:c r="F9" s="11"/>
      <x:c r="G9" s="11"/>
      <x:c r="H9" s="11"/>
      <x:c r="I9" s="11"/>
      <x:c r="J9" s="11"/>
      <x:c r="K9" s="11"/>
      <x:c r="L9" s="11"/>
      <x:c r="M9" s="11"/>
      <x:c r="N9" s="11"/>
      <x:c r="O9" s="11"/>
      <x:c r="P9" s="10" t="str">
        <x:f>IF(AND(COUNT(F9:I9)=4,MIN(F9:I9)&gt;=1,MAX(F9:I9)&lt;=4,F9=INT(F9),G9=INT(G9),H9=INT(H9),I9=INT(I9)),SUM(F9:I9),"")</x:f>
      </x:c>
      <x:c r="Q9" s="10" t="str">
        <x:f>IF(AND(ISNUMBER(P9),K9&lt;&gt;"",L9&lt;&gt;"",M9&lt;&gt;"",OR(J9="None",J9="Access supports only",J9="Instructional hints",J9="Modelled together")),MIN(MIN(F9:I9),IF(OR(J9="Instructional hints",J9="Modelled together"),2,4)),"")</x:f>
      </x:c>
      <x:c r="R9" s="11"/>
      <x:c r="S9" s="11"/>
      <x:c r="T9" s="13"/>
      <x:c r="U9" s="10" t="str">
        <x:f>IF(AND(A9&lt;&gt;"",COUNTIF($A$5:$A$154,A9)=1,OR(B9="MM12",B9="COM11",B9="IBDS"),C9&lt;&gt;"",COUNTIFS(Roster!$A$5:$A$94,B9,Roster!$B$5:$B$94,C9)=1,OR(AND(B9="IBDS",OR(D9="DS-A",D9="DS-B")),AND(B9&lt;&gt;"IBDS",OR(D9="PS-A",D9="PS-B"))),ISNUMBER(E9),E9&gt;0,E9&lt;=TODAY(),OR(T9="",AND(ISNUMBER(T9),T9&gt;=E9)),O9="Yes",ISNUMBER(Q9),ISNUMBER(R9),R9=INT(R9),R9&gt;=1,R9&lt;=4,S9&lt;&gt;"",OR(J9="None",J9="Access supports only",R9&lt;=2)),R9,"")</x:f>
      </x:c>
      <x:c r="V9" s="10" t="str">
        <x:f>IF(OR(B9="",C9=""),"",B9&amp;"|"&amp;C9)</x:f>
      </x:c>
      <x:c r="W9" s="10" t="str">
        <x:f>IF(AND(ISNUMBER(U9),OR(J9="None",J9="Access supports only")),1,"")</x:f>
      </x:c>
      <x:c r="X9" s="10" t="str">
        <x:f>IF(A9="","",ROW())</x:f>
      </x:c>
    </x:row>
    <x:row r="10" ht="44" customHeight="1">
      <x:c r="A10" s="11"/>
      <x:c r="B10" s="11"/>
      <x:c r="C10" s="11"/>
      <x:c r="D10" s="11"/>
      <x:c r="E10" s="13"/>
      <x:c r="F10" s="11"/>
      <x:c r="G10" s="11"/>
      <x:c r="H10" s="11"/>
      <x:c r="I10" s="11"/>
      <x:c r="J10" s="11"/>
      <x:c r="K10" s="11"/>
      <x:c r="L10" s="11"/>
      <x:c r="M10" s="11"/>
      <x:c r="N10" s="11"/>
      <x:c r="O10" s="11"/>
      <x:c r="P10" s="10" t="str">
        <x:f>IF(AND(COUNT(F10:I10)=4,MIN(F10:I10)&gt;=1,MAX(F10:I10)&lt;=4,F10=INT(F10),G10=INT(G10),H10=INT(H10),I10=INT(I10)),SUM(F10:I10),"")</x:f>
      </x:c>
      <x:c r="Q10" s="10" t="str">
        <x:f>IF(AND(ISNUMBER(P10),K10&lt;&gt;"",L10&lt;&gt;"",M10&lt;&gt;"",OR(J10="None",J10="Access supports only",J10="Instructional hints",J10="Modelled together")),MIN(MIN(F10:I10),IF(OR(J10="Instructional hints",J10="Modelled together"),2,4)),"")</x:f>
      </x:c>
      <x:c r="R10" s="11"/>
      <x:c r="S10" s="11"/>
      <x:c r="T10" s="13"/>
      <x:c r="U10" s="10" t="str">
        <x:f>IF(AND(A10&lt;&gt;"",COUNTIF($A$5:$A$154,A10)=1,OR(B10="MM12",B10="COM11",B10="IBDS"),C10&lt;&gt;"",COUNTIFS(Roster!$A$5:$A$94,B10,Roster!$B$5:$B$94,C10)=1,OR(AND(B10="IBDS",OR(D10="DS-A",D10="DS-B")),AND(B10&lt;&gt;"IBDS",OR(D10="PS-A",D10="PS-B"))),ISNUMBER(E10),E10&gt;0,E10&lt;=TODAY(),OR(T10="",AND(ISNUMBER(T10),T10&gt;=E10)),O10="Yes",ISNUMBER(Q10),ISNUMBER(R10),R10=INT(R10),R10&gt;=1,R10&lt;=4,S10&lt;&gt;"",OR(J10="None",J10="Access supports only",R10&lt;=2)),R10,"")</x:f>
      </x:c>
      <x:c r="V10" s="10" t="str">
        <x:f>IF(OR(B10="",C10=""),"",B10&amp;"|"&amp;C10)</x:f>
      </x:c>
      <x:c r="W10" s="10" t="str">
        <x:f>IF(AND(ISNUMBER(U10),OR(J10="None",J10="Access supports only")),1,"")</x:f>
      </x:c>
      <x:c r="X10" s="10" t="str">
        <x:f>IF(A10="","",ROW())</x:f>
      </x:c>
    </x:row>
    <x:row r="11" ht="44" customHeight="1">
      <x:c r="A11" s="11"/>
      <x:c r="B11" s="11"/>
      <x:c r="C11" s="11"/>
      <x:c r="D11" s="11"/>
      <x:c r="E11" s="13"/>
      <x:c r="F11" s="11"/>
      <x:c r="G11" s="11"/>
      <x:c r="H11" s="11"/>
      <x:c r="I11" s="11"/>
      <x:c r="J11" s="11"/>
      <x:c r="K11" s="11"/>
      <x:c r="L11" s="11"/>
      <x:c r="M11" s="11"/>
      <x:c r="N11" s="11"/>
      <x:c r="O11" s="11"/>
      <x:c r="P11" s="10" t="str">
        <x:f>IF(AND(COUNT(F11:I11)=4,MIN(F11:I11)&gt;=1,MAX(F11:I11)&lt;=4,F11=INT(F11),G11=INT(G11),H11=INT(H11),I11=INT(I11)),SUM(F11:I11),"")</x:f>
      </x:c>
      <x:c r="Q11" s="10" t="str">
        <x:f>IF(AND(ISNUMBER(P11),K11&lt;&gt;"",L11&lt;&gt;"",M11&lt;&gt;"",OR(J11="None",J11="Access supports only",J11="Instructional hints",J11="Modelled together")),MIN(MIN(F11:I11),IF(OR(J11="Instructional hints",J11="Modelled together"),2,4)),"")</x:f>
      </x:c>
      <x:c r="R11" s="11"/>
      <x:c r="S11" s="11"/>
      <x:c r="T11" s="13"/>
      <x:c r="U11" s="10" t="str">
        <x:f>IF(AND(A11&lt;&gt;"",COUNTIF($A$5:$A$154,A11)=1,OR(B11="MM12",B11="COM11",B11="IBDS"),C11&lt;&gt;"",COUNTIFS(Roster!$A$5:$A$94,B11,Roster!$B$5:$B$94,C11)=1,OR(AND(B11="IBDS",OR(D11="DS-A",D11="DS-B")),AND(B11&lt;&gt;"IBDS",OR(D11="PS-A",D11="PS-B"))),ISNUMBER(E11),E11&gt;0,E11&lt;=TODAY(),OR(T11="",AND(ISNUMBER(T11),T11&gt;=E11)),O11="Yes",ISNUMBER(Q11),ISNUMBER(R11),R11=INT(R11),R11&gt;=1,R11&lt;=4,S11&lt;&gt;"",OR(J11="None",J11="Access supports only",R11&lt;=2)),R11,"")</x:f>
      </x:c>
      <x:c r="V11" s="10" t="str">
        <x:f>IF(OR(B11="",C11=""),"",B11&amp;"|"&amp;C11)</x:f>
      </x:c>
      <x:c r="W11" s="10" t="str">
        <x:f>IF(AND(ISNUMBER(U11),OR(J11="None",J11="Access supports only")),1,"")</x:f>
      </x:c>
      <x:c r="X11" s="10" t="str">
        <x:f>IF(A11="","",ROW())</x:f>
      </x:c>
    </x:row>
    <x:row r="12" ht="44" customHeight="1">
      <x:c r="A12" s="11"/>
      <x:c r="B12" s="11"/>
      <x:c r="C12" s="11"/>
      <x:c r="D12" s="11"/>
      <x:c r="E12" s="13"/>
      <x:c r="F12" s="11"/>
      <x:c r="G12" s="11"/>
      <x:c r="H12" s="11"/>
      <x:c r="I12" s="11"/>
      <x:c r="J12" s="11"/>
      <x:c r="K12" s="11"/>
      <x:c r="L12" s="11"/>
      <x:c r="M12" s="11"/>
      <x:c r="N12" s="11"/>
      <x:c r="O12" s="11"/>
      <x:c r="P12" s="10" t="str">
        <x:f>IF(AND(COUNT(F12:I12)=4,MIN(F12:I12)&gt;=1,MAX(F12:I12)&lt;=4,F12=INT(F12),G12=INT(G12),H12=INT(H12),I12=INT(I12)),SUM(F12:I12),"")</x:f>
      </x:c>
      <x:c r="Q12" s="10" t="str">
        <x:f>IF(AND(ISNUMBER(P12),K12&lt;&gt;"",L12&lt;&gt;"",M12&lt;&gt;"",OR(J12="None",J12="Access supports only",J12="Instructional hints",J12="Modelled together")),MIN(MIN(F12:I12),IF(OR(J12="Instructional hints",J12="Modelled together"),2,4)),"")</x:f>
      </x:c>
      <x:c r="R12" s="11"/>
      <x:c r="S12" s="11"/>
      <x:c r="T12" s="13"/>
      <x:c r="U12" s="10" t="str">
        <x:f>IF(AND(A12&lt;&gt;"",COUNTIF($A$5:$A$154,A12)=1,OR(B12="MM12",B12="COM11",B12="IBDS"),C12&lt;&gt;"",COUNTIFS(Roster!$A$5:$A$94,B12,Roster!$B$5:$B$94,C12)=1,OR(AND(B12="IBDS",OR(D12="DS-A",D12="DS-B")),AND(B12&lt;&gt;"IBDS",OR(D12="PS-A",D12="PS-B"))),ISNUMBER(E12),E12&gt;0,E12&lt;=TODAY(),OR(T12="",AND(ISNUMBER(T12),T12&gt;=E12)),O12="Yes",ISNUMBER(Q12),ISNUMBER(R12),R12=INT(R12),R12&gt;=1,R12&lt;=4,S12&lt;&gt;"",OR(J12="None",J12="Access supports only",R12&lt;=2)),R12,"")</x:f>
      </x:c>
      <x:c r="V12" s="10" t="str">
        <x:f>IF(OR(B12="",C12=""),"",B12&amp;"|"&amp;C12)</x:f>
      </x:c>
      <x:c r="W12" s="10" t="str">
        <x:f>IF(AND(ISNUMBER(U12),OR(J12="None",J12="Access supports only")),1,"")</x:f>
      </x:c>
      <x:c r="X12" s="10" t="str">
        <x:f>IF(A12="","",ROW())</x:f>
      </x:c>
    </x:row>
    <x:row r="13" ht="44" customHeight="1">
      <x:c r="A13" s="11"/>
      <x:c r="B13" s="11"/>
      <x:c r="C13" s="11"/>
      <x:c r="D13" s="11"/>
      <x:c r="E13" s="13"/>
      <x:c r="F13" s="11"/>
      <x:c r="G13" s="11"/>
      <x:c r="H13" s="11"/>
      <x:c r="I13" s="11"/>
      <x:c r="J13" s="11"/>
      <x:c r="K13" s="11"/>
      <x:c r="L13" s="11"/>
      <x:c r="M13" s="11"/>
      <x:c r="N13" s="11"/>
      <x:c r="O13" s="11"/>
      <x:c r="P13" s="10" t="str">
        <x:f>IF(AND(COUNT(F13:I13)=4,MIN(F13:I13)&gt;=1,MAX(F13:I13)&lt;=4,F13=INT(F13),G13=INT(G13),H13=INT(H13),I13=INT(I13)),SUM(F13:I13),"")</x:f>
      </x:c>
      <x:c r="Q13" s="10" t="str">
        <x:f>IF(AND(ISNUMBER(P13),K13&lt;&gt;"",L13&lt;&gt;"",M13&lt;&gt;"",OR(J13="None",J13="Access supports only",J13="Instructional hints",J13="Modelled together")),MIN(MIN(F13:I13),IF(OR(J13="Instructional hints",J13="Modelled together"),2,4)),"")</x:f>
      </x:c>
      <x:c r="R13" s="11"/>
      <x:c r="S13" s="11"/>
      <x:c r="T13" s="13"/>
      <x:c r="U13" s="10" t="str">
        <x:f>IF(AND(A13&lt;&gt;"",COUNTIF($A$5:$A$154,A13)=1,OR(B13="MM12",B13="COM11",B13="IBDS"),C13&lt;&gt;"",COUNTIFS(Roster!$A$5:$A$94,B13,Roster!$B$5:$B$94,C13)=1,OR(AND(B13="IBDS",OR(D13="DS-A",D13="DS-B")),AND(B13&lt;&gt;"IBDS",OR(D13="PS-A",D13="PS-B"))),ISNUMBER(E13),E13&gt;0,E13&lt;=TODAY(),OR(T13="",AND(ISNUMBER(T13),T13&gt;=E13)),O13="Yes",ISNUMBER(Q13),ISNUMBER(R13),R13=INT(R13),R13&gt;=1,R13&lt;=4,S13&lt;&gt;"",OR(J13="None",J13="Access supports only",R13&lt;=2)),R13,"")</x:f>
      </x:c>
      <x:c r="V13" s="10" t="str">
        <x:f>IF(OR(B13="",C13=""),"",B13&amp;"|"&amp;C13)</x:f>
      </x:c>
      <x:c r="W13" s="10" t="str">
        <x:f>IF(AND(ISNUMBER(U13),OR(J13="None",J13="Access supports only")),1,"")</x:f>
      </x:c>
      <x:c r="X13" s="10" t="str">
        <x:f>IF(A13="","",ROW())</x:f>
      </x:c>
    </x:row>
    <x:row r="14" ht="44" customHeight="1">
      <x:c r="A14" s="11"/>
      <x:c r="B14" s="11"/>
      <x:c r="C14" s="11"/>
      <x:c r="D14" s="11"/>
      <x:c r="E14" s="13"/>
      <x:c r="F14" s="11"/>
      <x:c r="G14" s="11"/>
      <x:c r="H14" s="11"/>
      <x:c r="I14" s="11"/>
      <x:c r="J14" s="11"/>
      <x:c r="K14" s="11"/>
      <x:c r="L14" s="11"/>
      <x:c r="M14" s="11"/>
      <x:c r="N14" s="11"/>
      <x:c r="O14" s="11"/>
      <x:c r="P14" s="10" t="str">
        <x:f>IF(AND(COUNT(F14:I14)=4,MIN(F14:I14)&gt;=1,MAX(F14:I14)&lt;=4,F14=INT(F14),G14=INT(G14),H14=INT(H14),I14=INT(I14)),SUM(F14:I14),"")</x:f>
      </x:c>
      <x:c r="Q14" s="10" t="str">
        <x:f>IF(AND(ISNUMBER(P14),K14&lt;&gt;"",L14&lt;&gt;"",M14&lt;&gt;"",OR(J14="None",J14="Access supports only",J14="Instructional hints",J14="Modelled together")),MIN(MIN(F14:I14),IF(OR(J14="Instructional hints",J14="Modelled together"),2,4)),"")</x:f>
      </x:c>
      <x:c r="R14" s="11"/>
      <x:c r="S14" s="11"/>
      <x:c r="T14" s="13"/>
      <x:c r="U14" s="10" t="str">
        <x:f>IF(AND(A14&lt;&gt;"",COUNTIF($A$5:$A$154,A14)=1,OR(B14="MM12",B14="COM11",B14="IBDS"),C14&lt;&gt;"",COUNTIFS(Roster!$A$5:$A$94,B14,Roster!$B$5:$B$94,C14)=1,OR(AND(B14="IBDS",OR(D14="DS-A",D14="DS-B")),AND(B14&lt;&gt;"IBDS",OR(D14="PS-A",D14="PS-B"))),ISNUMBER(E14),E14&gt;0,E14&lt;=TODAY(),OR(T14="",AND(ISNUMBER(T14),T14&gt;=E14)),O14="Yes",ISNUMBER(Q14),ISNUMBER(R14),R14=INT(R14),R14&gt;=1,R14&lt;=4,S14&lt;&gt;"",OR(J14="None",J14="Access supports only",R14&lt;=2)),R14,"")</x:f>
      </x:c>
      <x:c r="V14" s="10" t="str">
        <x:f>IF(OR(B14="",C14=""),"",B14&amp;"|"&amp;C14)</x:f>
      </x:c>
      <x:c r="W14" s="10" t="str">
        <x:f>IF(AND(ISNUMBER(U14),OR(J14="None",J14="Access supports only")),1,"")</x:f>
      </x:c>
      <x:c r="X14" s="10" t="str">
        <x:f>IF(A14="","",ROW())</x:f>
      </x:c>
    </x:row>
    <x:row r="15" ht="44" customHeight="1">
      <x:c r="A15" s="11"/>
      <x:c r="B15" s="11"/>
      <x:c r="C15" s="11"/>
      <x:c r="D15" s="11"/>
      <x:c r="E15" s="13"/>
      <x:c r="F15" s="11"/>
      <x:c r="G15" s="11"/>
      <x:c r="H15" s="11"/>
      <x:c r="I15" s="11"/>
      <x:c r="J15" s="11"/>
      <x:c r="K15" s="11"/>
      <x:c r="L15" s="11"/>
      <x:c r="M15" s="11"/>
      <x:c r="N15" s="11"/>
      <x:c r="O15" s="11"/>
      <x:c r="P15" s="10" t="str">
        <x:f>IF(AND(COUNT(F15:I15)=4,MIN(F15:I15)&gt;=1,MAX(F15:I15)&lt;=4,F15=INT(F15),G15=INT(G15),H15=INT(H15),I15=INT(I15)),SUM(F15:I15),"")</x:f>
      </x:c>
      <x:c r="Q15" s="10" t="str">
        <x:f>IF(AND(ISNUMBER(P15),K15&lt;&gt;"",L15&lt;&gt;"",M15&lt;&gt;"",OR(J15="None",J15="Access supports only",J15="Instructional hints",J15="Modelled together")),MIN(MIN(F15:I15),IF(OR(J15="Instructional hints",J15="Modelled together"),2,4)),"")</x:f>
      </x:c>
      <x:c r="R15" s="11"/>
      <x:c r="S15" s="11"/>
      <x:c r="T15" s="13"/>
      <x:c r="U15" s="10" t="str">
        <x:f>IF(AND(A15&lt;&gt;"",COUNTIF($A$5:$A$154,A15)=1,OR(B15="MM12",B15="COM11",B15="IBDS"),C15&lt;&gt;"",COUNTIFS(Roster!$A$5:$A$94,B15,Roster!$B$5:$B$94,C15)=1,OR(AND(B15="IBDS",OR(D15="DS-A",D15="DS-B")),AND(B15&lt;&gt;"IBDS",OR(D15="PS-A",D15="PS-B"))),ISNUMBER(E15),E15&gt;0,E15&lt;=TODAY(),OR(T15="",AND(ISNUMBER(T15),T15&gt;=E15)),O15="Yes",ISNUMBER(Q15),ISNUMBER(R15),R15=INT(R15),R15&gt;=1,R15&lt;=4,S15&lt;&gt;"",OR(J15="None",J15="Access supports only",R15&lt;=2)),R15,"")</x:f>
      </x:c>
      <x:c r="V15" s="10" t="str">
        <x:f>IF(OR(B15="",C15=""),"",B15&amp;"|"&amp;C15)</x:f>
      </x:c>
      <x:c r="W15" s="10" t="str">
        <x:f>IF(AND(ISNUMBER(U15),OR(J15="None",J15="Access supports only")),1,"")</x:f>
      </x:c>
      <x:c r="X15" s="10" t="str">
        <x:f>IF(A15="","",ROW())</x:f>
      </x:c>
    </x:row>
    <x:row r="16" ht="44" customHeight="1">
      <x:c r="A16" s="11"/>
      <x:c r="B16" s="11"/>
      <x:c r="C16" s="11"/>
      <x:c r="D16" s="11"/>
      <x:c r="E16" s="13"/>
      <x:c r="F16" s="11"/>
      <x:c r="G16" s="11"/>
      <x:c r="H16" s="11"/>
      <x:c r="I16" s="11"/>
      <x:c r="J16" s="11"/>
      <x:c r="K16" s="11"/>
      <x:c r="L16" s="11"/>
      <x:c r="M16" s="11"/>
      <x:c r="N16" s="11"/>
      <x:c r="O16" s="11"/>
      <x:c r="P16" s="10" t="str">
        <x:f>IF(AND(COUNT(F16:I16)=4,MIN(F16:I16)&gt;=1,MAX(F16:I16)&lt;=4,F16=INT(F16),G16=INT(G16),H16=INT(H16),I16=INT(I16)),SUM(F16:I16),"")</x:f>
      </x:c>
      <x:c r="Q16" s="10" t="str">
        <x:f>IF(AND(ISNUMBER(P16),K16&lt;&gt;"",L16&lt;&gt;"",M16&lt;&gt;"",OR(J16="None",J16="Access supports only",J16="Instructional hints",J16="Modelled together")),MIN(MIN(F16:I16),IF(OR(J16="Instructional hints",J16="Modelled together"),2,4)),"")</x:f>
      </x:c>
      <x:c r="R16" s="11"/>
      <x:c r="S16" s="11"/>
      <x:c r="T16" s="13"/>
      <x:c r="U16" s="10" t="str">
        <x:f>IF(AND(A16&lt;&gt;"",COUNTIF($A$5:$A$154,A16)=1,OR(B16="MM12",B16="COM11",B16="IBDS"),C16&lt;&gt;"",COUNTIFS(Roster!$A$5:$A$94,B16,Roster!$B$5:$B$94,C16)=1,OR(AND(B16="IBDS",OR(D16="DS-A",D16="DS-B")),AND(B16&lt;&gt;"IBDS",OR(D16="PS-A",D16="PS-B"))),ISNUMBER(E16),E16&gt;0,E16&lt;=TODAY(),OR(T16="",AND(ISNUMBER(T16),T16&gt;=E16)),O16="Yes",ISNUMBER(Q16),ISNUMBER(R16),R16=INT(R16),R16&gt;=1,R16&lt;=4,S16&lt;&gt;"",OR(J16="None",J16="Access supports only",R16&lt;=2)),R16,"")</x:f>
      </x:c>
      <x:c r="V16" s="10" t="str">
        <x:f>IF(OR(B16="",C16=""),"",B16&amp;"|"&amp;C16)</x:f>
      </x:c>
      <x:c r="W16" s="10" t="str">
        <x:f>IF(AND(ISNUMBER(U16),OR(J16="None",J16="Access supports only")),1,"")</x:f>
      </x:c>
      <x:c r="X16" s="10" t="str">
        <x:f>IF(A16="","",ROW())</x:f>
      </x:c>
    </x:row>
    <x:row r="17" ht="44" customHeight="1">
      <x:c r="A17" s="11"/>
      <x:c r="B17" s="11"/>
      <x:c r="C17" s="11"/>
      <x:c r="D17" s="11"/>
      <x:c r="E17" s="13"/>
      <x:c r="F17" s="11"/>
      <x:c r="G17" s="11"/>
      <x:c r="H17" s="11"/>
      <x:c r="I17" s="11"/>
      <x:c r="J17" s="11"/>
      <x:c r="K17" s="11"/>
      <x:c r="L17" s="11"/>
      <x:c r="M17" s="11"/>
      <x:c r="N17" s="11"/>
      <x:c r="O17" s="11"/>
      <x:c r="P17" s="10" t="str">
        <x:f>IF(AND(COUNT(F17:I17)=4,MIN(F17:I17)&gt;=1,MAX(F17:I17)&lt;=4,F17=INT(F17),G17=INT(G17),H17=INT(H17),I17=INT(I17)),SUM(F17:I17),"")</x:f>
      </x:c>
      <x:c r="Q17" s="10" t="str">
        <x:f>IF(AND(ISNUMBER(P17),K17&lt;&gt;"",L17&lt;&gt;"",M17&lt;&gt;"",OR(J17="None",J17="Access supports only",J17="Instructional hints",J17="Modelled together")),MIN(MIN(F17:I17),IF(OR(J17="Instructional hints",J17="Modelled together"),2,4)),"")</x:f>
      </x:c>
      <x:c r="R17" s="11"/>
      <x:c r="S17" s="11"/>
      <x:c r="T17" s="13"/>
      <x:c r="U17" s="10" t="str">
        <x:f>IF(AND(A17&lt;&gt;"",COUNTIF($A$5:$A$154,A17)=1,OR(B17="MM12",B17="COM11",B17="IBDS"),C17&lt;&gt;"",COUNTIFS(Roster!$A$5:$A$94,B17,Roster!$B$5:$B$94,C17)=1,OR(AND(B17="IBDS",OR(D17="DS-A",D17="DS-B")),AND(B17&lt;&gt;"IBDS",OR(D17="PS-A",D17="PS-B"))),ISNUMBER(E17),E17&gt;0,E17&lt;=TODAY(),OR(T17="",AND(ISNUMBER(T17),T17&gt;=E17)),O17="Yes",ISNUMBER(Q17),ISNUMBER(R17),R17=INT(R17),R17&gt;=1,R17&lt;=4,S17&lt;&gt;"",OR(J17="None",J17="Access supports only",R17&lt;=2)),R17,"")</x:f>
      </x:c>
      <x:c r="V17" s="10" t="str">
        <x:f>IF(OR(B17="",C17=""),"",B17&amp;"|"&amp;C17)</x:f>
      </x:c>
      <x:c r="W17" s="10" t="str">
        <x:f>IF(AND(ISNUMBER(U17),OR(J17="None",J17="Access supports only")),1,"")</x:f>
      </x:c>
      <x:c r="X17" s="10" t="str">
        <x:f>IF(A17="","",ROW())</x:f>
      </x:c>
    </x:row>
    <x:row r="18" ht="44" customHeight="1">
      <x:c r="A18" s="11"/>
      <x:c r="B18" s="11"/>
      <x:c r="C18" s="11"/>
      <x:c r="D18" s="11"/>
      <x:c r="E18" s="13"/>
      <x:c r="F18" s="11"/>
      <x:c r="G18" s="11"/>
      <x:c r="H18" s="11"/>
      <x:c r="I18" s="11"/>
      <x:c r="J18" s="11"/>
      <x:c r="K18" s="11"/>
      <x:c r="L18" s="11"/>
      <x:c r="M18" s="11"/>
      <x:c r="N18" s="11"/>
      <x:c r="O18" s="11"/>
      <x:c r="P18" s="10" t="str">
        <x:f>IF(AND(COUNT(F18:I18)=4,MIN(F18:I18)&gt;=1,MAX(F18:I18)&lt;=4,F18=INT(F18),G18=INT(G18),H18=INT(H18),I18=INT(I18)),SUM(F18:I18),"")</x:f>
      </x:c>
      <x:c r="Q18" s="10" t="str">
        <x:f>IF(AND(ISNUMBER(P18),K18&lt;&gt;"",L18&lt;&gt;"",M18&lt;&gt;"",OR(J18="None",J18="Access supports only",J18="Instructional hints",J18="Modelled together")),MIN(MIN(F18:I18),IF(OR(J18="Instructional hints",J18="Modelled together"),2,4)),"")</x:f>
      </x:c>
      <x:c r="R18" s="11"/>
      <x:c r="S18" s="11"/>
      <x:c r="T18" s="13"/>
      <x:c r="U18" s="10" t="str">
        <x:f>IF(AND(A18&lt;&gt;"",COUNTIF($A$5:$A$154,A18)=1,OR(B18="MM12",B18="COM11",B18="IBDS"),C18&lt;&gt;"",COUNTIFS(Roster!$A$5:$A$94,B18,Roster!$B$5:$B$94,C18)=1,OR(AND(B18="IBDS",OR(D18="DS-A",D18="DS-B")),AND(B18&lt;&gt;"IBDS",OR(D18="PS-A",D18="PS-B"))),ISNUMBER(E18),E18&gt;0,E18&lt;=TODAY(),OR(T18="",AND(ISNUMBER(T18),T18&gt;=E18)),O18="Yes",ISNUMBER(Q18),ISNUMBER(R18),R18=INT(R18),R18&gt;=1,R18&lt;=4,S18&lt;&gt;"",OR(J18="None",J18="Access supports only",R18&lt;=2)),R18,"")</x:f>
      </x:c>
      <x:c r="V18" s="10" t="str">
        <x:f>IF(OR(B18="",C18=""),"",B18&amp;"|"&amp;C18)</x:f>
      </x:c>
      <x:c r="W18" s="10" t="str">
        <x:f>IF(AND(ISNUMBER(U18),OR(J18="None",J18="Access supports only")),1,"")</x:f>
      </x:c>
      <x:c r="X18" s="10" t="str">
        <x:f>IF(A18="","",ROW())</x:f>
      </x:c>
    </x:row>
    <x:row r="19" ht="44" customHeight="1">
      <x:c r="A19" s="11"/>
      <x:c r="B19" s="11"/>
      <x:c r="C19" s="11"/>
      <x:c r="D19" s="11"/>
      <x:c r="E19" s="13"/>
      <x:c r="F19" s="11"/>
      <x:c r="G19" s="11"/>
      <x:c r="H19" s="11"/>
      <x:c r="I19" s="11"/>
      <x:c r="J19" s="11"/>
      <x:c r="K19" s="11"/>
      <x:c r="L19" s="11"/>
      <x:c r="M19" s="11"/>
      <x:c r="N19" s="11"/>
      <x:c r="O19" s="11"/>
      <x:c r="P19" s="10" t="str">
        <x:f>IF(AND(COUNT(F19:I19)=4,MIN(F19:I19)&gt;=1,MAX(F19:I19)&lt;=4,F19=INT(F19),G19=INT(G19),H19=INT(H19),I19=INT(I19)),SUM(F19:I19),"")</x:f>
      </x:c>
      <x:c r="Q19" s="10" t="str">
        <x:f>IF(AND(ISNUMBER(P19),K19&lt;&gt;"",L19&lt;&gt;"",M19&lt;&gt;"",OR(J19="None",J19="Access supports only",J19="Instructional hints",J19="Modelled together")),MIN(MIN(F19:I19),IF(OR(J19="Instructional hints",J19="Modelled together"),2,4)),"")</x:f>
      </x:c>
      <x:c r="R19" s="11"/>
      <x:c r="S19" s="11"/>
      <x:c r="T19" s="13"/>
      <x:c r="U19" s="10" t="str">
        <x:f>IF(AND(A19&lt;&gt;"",COUNTIF($A$5:$A$154,A19)=1,OR(B19="MM12",B19="COM11",B19="IBDS"),C19&lt;&gt;"",COUNTIFS(Roster!$A$5:$A$94,B19,Roster!$B$5:$B$94,C19)=1,OR(AND(B19="IBDS",OR(D19="DS-A",D19="DS-B")),AND(B19&lt;&gt;"IBDS",OR(D19="PS-A",D19="PS-B"))),ISNUMBER(E19),E19&gt;0,E19&lt;=TODAY(),OR(T19="",AND(ISNUMBER(T19),T19&gt;=E19)),O19="Yes",ISNUMBER(Q19),ISNUMBER(R19),R19=INT(R19),R19&gt;=1,R19&lt;=4,S19&lt;&gt;"",OR(J19="None",J19="Access supports only",R19&lt;=2)),R19,"")</x:f>
      </x:c>
      <x:c r="V19" s="10" t="str">
        <x:f>IF(OR(B19="",C19=""),"",B19&amp;"|"&amp;C19)</x:f>
      </x:c>
      <x:c r="W19" s="10" t="str">
        <x:f>IF(AND(ISNUMBER(U19),OR(J19="None",J19="Access supports only")),1,"")</x:f>
      </x:c>
      <x:c r="X19" s="10" t="str">
        <x:f>IF(A19="","",ROW())</x:f>
      </x:c>
    </x:row>
    <x:row r="20" ht="44" customHeight="1">
      <x:c r="A20" s="11"/>
      <x:c r="B20" s="11"/>
      <x:c r="C20" s="11"/>
      <x:c r="D20" s="11"/>
      <x:c r="E20" s="13"/>
      <x:c r="F20" s="11"/>
      <x:c r="G20" s="11"/>
      <x:c r="H20" s="11"/>
      <x:c r="I20" s="11"/>
      <x:c r="J20" s="11"/>
      <x:c r="K20" s="11"/>
      <x:c r="L20" s="11"/>
      <x:c r="M20" s="11"/>
      <x:c r="N20" s="11"/>
      <x:c r="O20" s="11"/>
      <x:c r="P20" s="10" t="str">
        <x:f>IF(AND(COUNT(F20:I20)=4,MIN(F20:I20)&gt;=1,MAX(F20:I20)&lt;=4,F20=INT(F20),G20=INT(G20),H20=INT(H20),I20=INT(I20)),SUM(F20:I20),"")</x:f>
      </x:c>
      <x:c r="Q20" s="10" t="str">
        <x:f>IF(AND(ISNUMBER(P20),K20&lt;&gt;"",L20&lt;&gt;"",M20&lt;&gt;"",OR(J20="None",J20="Access supports only",J20="Instructional hints",J20="Modelled together")),MIN(MIN(F20:I20),IF(OR(J20="Instructional hints",J20="Modelled together"),2,4)),"")</x:f>
      </x:c>
      <x:c r="R20" s="11"/>
      <x:c r="S20" s="11"/>
      <x:c r="T20" s="13"/>
      <x:c r="U20" s="10" t="str">
        <x:f>IF(AND(A20&lt;&gt;"",COUNTIF($A$5:$A$154,A20)=1,OR(B20="MM12",B20="COM11",B20="IBDS"),C20&lt;&gt;"",COUNTIFS(Roster!$A$5:$A$94,B20,Roster!$B$5:$B$94,C20)=1,OR(AND(B20="IBDS",OR(D20="DS-A",D20="DS-B")),AND(B20&lt;&gt;"IBDS",OR(D20="PS-A",D20="PS-B"))),ISNUMBER(E20),E20&gt;0,E20&lt;=TODAY(),OR(T20="",AND(ISNUMBER(T20),T20&gt;=E20)),O20="Yes",ISNUMBER(Q20),ISNUMBER(R20),R20=INT(R20),R20&gt;=1,R20&lt;=4,S20&lt;&gt;"",OR(J20="None",J20="Access supports only",R20&lt;=2)),R20,"")</x:f>
      </x:c>
      <x:c r="V20" s="10" t="str">
        <x:f>IF(OR(B20="",C20=""),"",B20&amp;"|"&amp;C20)</x:f>
      </x:c>
      <x:c r="W20" s="10" t="str">
        <x:f>IF(AND(ISNUMBER(U20),OR(J20="None",J20="Access supports only")),1,"")</x:f>
      </x:c>
      <x:c r="X20" s="10" t="str">
        <x:f>IF(A20="","",ROW())</x:f>
      </x:c>
    </x:row>
    <x:row r="21" ht="44" customHeight="1">
      <x:c r="A21" s="11"/>
      <x:c r="B21" s="11"/>
      <x:c r="C21" s="11"/>
      <x:c r="D21" s="11"/>
      <x:c r="E21" s="13"/>
      <x:c r="F21" s="11"/>
      <x:c r="G21" s="11"/>
      <x:c r="H21" s="11"/>
      <x:c r="I21" s="11"/>
      <x:c r="J21" s="11"/>
      <x:c r="K21" s="11"/>
      <x:c r="L21" s="11"/>
      <x:c r="M21" s="11"/>
      <x:c r="N21" s="11"/>
      <x:c r="O21" s="11"/>
      <x:c r="P21" s="10" t="str">
        <x:f>IF(AND(COUNT(F21:I21)=4,MIN(F21:I21)&gt;=1,MAX(F21:I21)&lt;=4,F21=INT(F21),G21=INT(G21),H21=INT(H21),I21=INT(I21)),SUM(F21:I21),"")</x:f>
      </x:c>
      <x:c r="Q21" s="10" t="str">
        <x:f>IF(AND(ISNUMBER(P21),K21&lt;&gt;"",L21&lt;&gt;"",M21&lt;&gt;"",OR(J21="None",J21="Access supports only",J21="Instructional hints",J21="Modelled together")),MIN(MIN(F21:I21),IF(OR(J21="Instructional hints",J21="Modelled together"),2,4)),"")</x:f>
      </x:c>
      <x:c r="R21" s="11"/>
      <x:c r="S21" s="11"/>
      <x:c r="T21" s="13"/>
      <x:c r="U21" s="10" t="str">
        <x:f>IF(AND(A21&lt;&gt;"",COUNTIF($A$5:$A$154,A21)=1,OR(B21="MM12",B21="COM11",B21="IBDS"),C21&lt;&gt;"",COUNTIFS(Roster!$A$5:$A$94,B21,Roster!$B$5:$B$94,C21)=1,OR(AND(B21="IBDS",OR(D21="DS-A",D21="DS-B")),AND(B21&lt;&gt;"IBDS",OR(D21="PS-A",D21="PS-B"))),ISNUMBER(E21),E21&gt;0,E21&lt;=TODAY(),OR(T21="",AND(ISNUMBER(T21),T21&gt;=E21)),O21="Yes",ISNUMBER(Q21),ISNUMBER(R21),R21=INT(R21),R21&gt;=1,R21&lt;=4,S21&lt;&gt;"",OR(J21="None",J21="Access supports only",R21&lt;=2)),R21,"")</x:f>
      </x:c>
      <x:c r="V21" s="10" t="str">
        <x:f>IF(OR(B21="",C21=""),"",B21&amp;"|"&amp;C21)</x:f>
      </x:c>
      <x:c r="W21" s="10" t="str">
        <x:f>IF(AND(ISNUMBER(U21),OR(J21="None",J21="Access supports only")),1,"")</x:f>
      </x:c>
      <x:c r="X21" s="10" t="str">
        <x:f>IF(A21="","",ROW())</x:f>
      </x:c>
    </x:row>
    <x:row r="22" ht="44" customHeight="1">
      <x:c r="A22" s="11"/>
      <x:c r="B22" s="11"/>
      <x:c r="C22" s="11"/>
      <x:c r="D22" s="11"/>
      <x:c r="E22" s="13"/>
      <x:c r="F22" s="11"/>
      <x:c r="G22" s="11"/>
      <x:c r="H22" s="11"/>
      <x:c r="I22" s="11"/>
      <x:c r="J22" s="11"/>
      <x:c r="K22" s="11"/>
      <x:c r="L22" s="11"/>
      <x:c r="M22" s="11"/>
      <x:c r="N22" s="11"/>
      <x:c r="O22" s="11"/>
      <x:c r="P22" s="10" t="str">
        <x:f>IF(AND(COUNT(F22:I22)=4,MIN(F22:I22)&gt;=1,MAX(F22:I22)&lt;=4,F22=INT(F22),G22=INT(G22),H22=INT(H22),I22=INT(I22)),SUM(F22:I22),"")</x:f>
      </x:c>
      <x:c r="Q22" s="10" t="str">
        <x:f>IF(AND(ISNUMBER(P22),K22&lt;&gt;"",L22&lt;&gt;"",M22&lt;&gt;"",OR(J22="None",J22="Access supports only",J22="Instructional hints",J22="Modelled together")),MIN(MIN(F22:I22),IF(OR(J22="Instructional hints",J22="Modelled together"),2,4)),"")</x:f>
      </x:c>
      <x:c r="R22" s="11"/>
      <x:c r="S22" s="11"/>
      <x:c r="T22" s="13"/>
      <x:c r="U22" s="10" t="str">
        <x:f>IF(AND(A22&lt;&gt;"",COUNTIF($A$5:$A$154,A22)=1,OR(B22="MM12",B22="COM11",B22="IBDS"),C22&lt;&gt;"",COUNTIFS(Roster!$A$5:$A$94,B22,Roster!$B$5:$B$94,C22)=1,OR(AND(B22="IBDS",OR(D22="DS-A",D22="DS-B")),AND(B22&lt;&gt;"IBDS",OR(D22="PS-A",D22="PS-B"))),ISNUMBER(E22),E22&gt;0,E22&lt;=TODAY(),OR(T22="",AND(ISNUMBER(T22),T22&gt;=E22)),O22="Yes",ISNUMBER(Q22),ISNUMBER(R22),R22=INT(R22),R22&gt;=1,R22&lt;=4,S22&lt;&gt;"",OR(J22="None",J22="Access supports only",R22&lt;=2)),R22,"")</x:f>
      </x:c>
      <x:c r="V22" s="10" t="str">
        <x:f>IF(OR(B22="",C22=""),"",B22&amp;"|"&amp;C22)</x:f>
      </x:c>
      <x:c r="W22" s="10" t="str">
        <x:f>IF(AND(ISNUMBER(U22),OR(J22="None",J22="Access supports only")),1,"")</x:f>
      </x:c>
      <x:c r="X22" s="10" t="str">
        <x:f>IF(A22="","",ROW())</x:f>
      </x:c>
    </x:row>
    <x:row r="23" ht="44" customHeight="1">
      <x:c r="A23" s="11"/>
      <x:c r="B23" s="11"/>
      <x:c r="C23" s="11"/>
      <x:c r="D23" s="11"/>
      <x:c r="E23" s="13"/>
      <x:c r="F23" s="11"/>
      <x:c r="G23" s="11"/>
      <x:c r="H23" s="11"/>
      <x:c r="I23" s="11"/>
      <x:c r="J23" s="11"/>
      <x:c r="K23" s="11"/>
      <x:c r="L23" s="11"/>
      <x:c r="M23" s="11"/>
      <x:c r="N23" s="11"/>
      <x:c r="O23" s="11"/>
      <x:c r="P23" s="10" t="str">
        <x:f>IF(AND(COUNT(F23:I23)=4,MIN(F23:I23)&gt;=1,MAX(F23:I23)&lt;=4,F23=INT(F23),G23=INT(G23),H23=INT(H23),I23=INT(I23)),SUM(F23:I23),"")</x:f>
      </x:c>
      <x:c r="Q23" s="10" t="str">
        <x:f>IF(AND(ISNUMBER(P23),K23&lt;&gt;"",L23&lt;&gt;"",M23&lt;&gt;"",OR(J23="None",J23="Access supports only",J23="Instructional hints",J23="Modelled together")),MIN(MIN(F23:I23),IF(OR(J23="Instructional hints",J23="Modelled together"),2,4)),"")</x:f>
      </x:c>
      <x:c r="R23" s="11"/>
      <x:c r="S23" s="11"/>
      <x:c r="T23" s="13"/>
      <x:c r="U23" s="10" t="str">
        <x:f>IF(AND(A23&lt;&gt;"",COUNTIF($A$5:$A$154,A23)=1,OR(B23="MM12",B23="COM11",B23="IBDS"),C23&lt;&gt;"",COUNTIFS(Roster!$A$5:$A$94,B23,Roster!$B$5:$B$94,C23)=1,OR(AND(B23="IBDS",OR(D23="DS-A",D23="DS-B")),AND(B23&lt;&gt;"IBDS",OR(D23="PS-A",D23="PS-B"))),ISNUMBER(E23),E23&gt;0,E23&lt;=TODAY(),OR(T23="",AND(ISNUMBER(T23),T23&gt;=E23)),O23="Yes",ISNUMBER(Q23),ISNUMBER(R23),R23=INT(R23),R23&gt;=1,R23&lt;=4,S23&lt;&gt;"",OR(J23="None",J23="Access supports only",R23&lt;=2)),R23,"")</x:f>
      </x:c>
      <x:c r="V23" s="10" t="str">
        <x:f>IF(OR(B23="",C23=""),"",B23&amp;"|"&amp;C23)</x:f>
      </x:c>
      <x:c r="W23" s="10" t="str">
        <x:f>IF(AND(ISNUMBER(U23),OR(J23="None",J23="Access supports only")),1,"")</x:f>
      </x:c>
      <x:c r="X23" s="10" t="str">
        <x:f>IF(A23="","",ROW())</x:f>
      </x:c>
    </x:row>
    <x:row r="24" ht="44" customHeight="1">
      <x:c r="A24" s="11"/>
      <x:c r="B24" s="11"/>
      <x:c r="C24" s="11"/>
      <x:c r="D24" s="11"/>
      <x:c r="E24" s="13"/>
      <x:c r="F24" s="11"/>
      <x:c r="G24" s="11"/>
      <x:c r="H24" s="11"/>
      <x:c r="I24" s="11"/>
      <x:c r="J24" s="11"/>
      <x:c r="K24" s="11"/>
      <x:c r="L24" s="11"/>
      <x:c r="M24" s="11"/>
      <x:c r="N24" s="11"/>
      <x:c r="O24" s="11"/>
      <x:c r="P24" s="10" t="str">
        <x:f>IF(AND(COUNT(F24:I24)=4,MIN(F24:I24)&gt;=1,MAX(F24:I24)&lt;=4,F24=INT(F24),G24=INT(G24),H24=INT(H24),I24=INT(I24)),SUM(F24:I24),"")</x:f>
      </x:c>
      <x:c r="Q24" s="10" t="str">
        <x:f>IF(AND(ISNUMBER(P24),K24&lt;&gt;"",L24&lt;&gt;"",M24&lt;&gt;"",OR(J24="None",J24="Access supports only",J24="Instructional hints",J24="Modelled together")),MIN(MIN(F24:I24),IF(OR(J24="Instructional hints",J24="Modelled together"),2,4)),"")</x:f>
      </x:c>
      <x:c r="R24" s="11"/>
      <x:c r="S24" s="11"/>
      <x:c r="T24" s="13"/>
      <x:c r="U24" s="10" t="str">
        <x:f>IF(AND(A24&lt;&gt;"",COUNTIF($A$5:$A$154,A24)=1,OR(B24="MM12",B24="COM11",B24="IBDS"),C24&lt;&gt;"",COUNTIFS(Roster!$A$5:$A$94,B24,Roster!$B$5:$B$94,C24)=1,OR(AND(B24="IBDS",OR(D24="DS-A",D24="DS-B")),AND(B24&lt;&gt;"IBDS",OR(D24="PS-A",D24="PS-B"))),ISNUMBER(E24),E24&gt;0,E24&lt;=TODAY(),OR(T24="",AND(ISNUMBER(T24),T24&gt;=E24)),O24="Yes",ISNUMBER(Q24),ISNUMBER(R24),R24=INT(R24),R24&gt;=1,R24&lt;=4,S24&lt;&gt;"",OR(J24="None",J24="Access supports only",R24&lt;=2)),R24,"")</x:f>
      </x:c>
      <x:c r="V24" s="10" t="str">
        <x:f>IF(OR(B24="",C24=""),"",B24&amp;"|"&amp;C24)</x:f>
      </x:c>
      <x:c r="W24" s="10" t="str">
        <x:f>IF(AND(ISNUMBER(U24),OR(J24="None",J24="Access supports only")),1,"")</x:f>
      </x:c>
      <x:c r="X24" s="10" t="str">
        <x:f>IF(A24="","",ROW())</x:f>
      </x:c>
    </x:row>
    <x:row r="25" ht="44" customHeight="1">
      <x:c r="A25" s="11"/>
      <x:c r="B25" s="11"/>
      <x:c r="C25" s="11"/>
      <x:c r="D25" s="11"/>
      <x:c r="E25" s="13"/>
      <x:c r="F25" s="11"/>
      <x:c r="G25" s="11"/>
      <x:c r="H25" s="11"/>
      <x:c r="I25" s="11"/>
      <x:c r="J25" s="11"/>
      <x:c r="K25" s="11"/>
      <x:c r="L25" s="11"/>
      <x:c r="M25" s="11"/>
      <x:c r="N25" s="11"/>
      <x:c r="O25" s="11"/>
      <x:c r="P25" s="10" t="str">
        <x:f>IF(AND(COUNT(F25:I25)=4,MIN(F25:I25)&gt;=1,MAX(F25:I25)&lt;=4,F25=INT(F25),G25=INT(G25),H25=INT(H25),I25=INT(I25)),SUM(F25:I25),"")</x:f>
      </x:c>
      <x:c r="Q25" s="10" t="str">
        <x:f>IF(AND(ISNUMBER(P25),K25&lt;&gt;"",L25&lt;&gt;"",M25&lt;&gt;"",OR(J25="None",J25="Access supports only",J25="Instructional hints",J25="Modelled together")),MIN(MIN(F25:I25),IF(OR(J25="Instructional hints",J25="Modelled together"),2,4)),"")</x:f>
      </x:c>
      <x:c r="R25" s="11"/>
      <x:c r="S25" s="11"/>
      <x:c r="T25" s="13"/>
      <x:c r="U25" s="10" t="str">
        <x:f>IF(AND(A25&lt;&gt;"",COUNTIF($A$5:$A$154,A25)=1,OR(B25="MM12",B25="COM11",B25="IBDS"),C25&lt;&gt;"",COUNTIFS(Roster!$A$5:$A$94,B25,Roster!$B$5:$B$94,C25)=1,OR(AND(B25="IBDS",OR(D25="DS-A",D25="DS-B")),AND(B25&lt;&gt;"IBDS",OR(D25="PS-A",D25="PS-B"))),ISNUMBER(E25),E25&gt;0,E25&lt;=TODAY(),OR(T25="",AND(ISNUMBER(T25),T25&gt;=E25)),O25="Yes",ISNUMBER(Q25),ISNUMBER(R25),R25=INT(R25),R25&gt;=1,R25&lt;=4,S25&lt;&gt;"",OR(J25="None",J25="Access supports only",R25&lt;=2)),R25,"")</x:f>
      </x:c>
      <x:c r="V25" s="10" t="str">
        <x:f>IF(OR(B25="",C25=""),"",B25&amp;"|"&amp;C25)</x:f>
      </x:c>
      <x:c r="W25" s="10" t="str">
        <x:f>IF(AND(ISNUMBER(U25),OR(J25="None",J25="Access supports only")),1,"")</x:f>
      </x:c>
      <x:c r="X25" s="10" t="str">
        <x:f>IF(A25="","",ROW())</x:f>
      </x:c>
    </x:row>
    <x:row r="26" ht="44" customHeight="1">
      <x:c r="A26" s="11"/>
      <x:c r="B26" s="11"/>
      <x:c r="C26" s="11"/>
      <x:c r="D26" s="11"/>
      <x:c r="E26" s="13"/>
      <x:c r="F26" s="11"/>
      <x:c r="G26" s="11"/>
      <x:c r="H26" s="11"/>
      <x:c r="I26" s="11"/>
      <x:c r="J26" s="11"/>
      <x:c r="K26" s="11"/>
      <x:c r="L26" s="11"/>
      <x:c r="M26" s="11"/>
      <x:c r="N26" s="11"/>
      <x:c r="O26" s="11"/>
      <x:c r="P26" s="10" t="str">
        <x:f>IF(AND(COUNT(F26:I26)=4,MIN(F26:I26)&gt;=1,MAX(F26:I26)&lt;=4,F26=INT(F26),G26=INT(G26),H26=INT(H26),I26=INT(I26)),SUM(F26:I26),"")</x:f>
      </x:c>
      <x:c r="Q26" s="10" t="str">
        <x:f>IF(AND(ISNUMBER(P26),K26&lt;&gt;"",L26&lt;&gt;"",M26&lt;&gt;"",OR(J26="None",J26="Access supports only",J26="Instructional hints",J26="Modelled together")),MIN(MIN(F26:I26),IF(OR(J26="Instructional hints",J26="Modelled together"),2,4)),"")</x:f>
      </x:c>
      <x:c r="R26" s="11"/>
      <x:c r="S26" s="11"/>
      <x:c r="T26" s="13"/>
      <x:c r="U26" s="10" t="str">
        <x:f>IF(AND(A26&lt;&gt;"",COUNTIF($A$5:$A$154,A26)=1,OR(B26="MM12",B26="COM11",B26="IBDS"),C26&lt;&gt;"",COUNTIFS(Roster!$A$5:$A$94,B26,Roster!$B$5:$B$94,C26)=1,OR(AND(B26="IBDS",OR(D26="DS-A",D26="DS-B")),AND(B26&lt;&gt;"IBDS",OR(D26="PS-A",D26="PS-B"))),ISNUMBER(E26),E26&gt;0,E26&lt;=TODAY(),OR(T26="",AND(ISNUMBER(T26),T26&gt;=E26)),O26="Yes",ISNUMBER(Q26),ISNUMBER(R26),R26=INT(R26),R26&gt;=1,R26&lt;=4,S26&lt;&gt;"",OR(J26="None",J26="Access supports only",R26&lt;=2)),R26,"")</x:f>
      </x:c>
      <x:c r="V26" s="10" t="str">
        <x:f>IF(OR(B26="",C26=""),"",B26&amp;"|"&amp;C26)</x:f>
      </x:c>
      <x:c r="W26" s="10" t="str">
        <x:f>IF(AND(ISNUMBER(U26),OR(J26="None",J26="Access supports only")),1,"")</x:f>
      </x:c>
      <x:c r="X26" s="10" t="str">
        <x:f>IF(A26="","",ROW())</x:f>
      </x:c>
    </x:row>
    <x:row r="27" ht="44" customHeight="1">
      <x:c r="A27" s="11"/>
      <x:c r="B27" s="11"/>
      <x:c r="C27" s="11"/>
      <x:c r="D27" s="11"/>
      <x:c r="E27" s="13"/>
      <x:c r="F27" s="11"/>
      <x:c r="G27" s="11"/>
      <x:c r="H27" s="11"/>
      <x:c r="I27" s="11"/>
      <x:c r="J27" s="11"/>
      <x:c r="K27" s="11"/>
      <x:c r="L27" s="11"/>
      <x:c r="M27" s="11"/>
      <x:c r="N27" s="11"/>
      <x:c r="O27" s="11"/>
      <x:c r="P27" s="10" t="str">
        <x:f>IF(AND(COUNT(F27:I27)=4,MIN(F27:I27)&gt;=1,MAX(F27:I27)&lt;=4,F27=INT(F27),G27=INT(G27),H27=INT(H27),I27=INT(I27)),SUM(F27:I27),"")</x:f>
      </x:c>
      <x:c r="Q27" s="10" t="str">
        <x:f>IF(AND(ISNUMBER(P27),K27&lt;&gt;"",L27&lt;&gt;"",M27&lt;&gt;"",OR(J27="None",J27="Access supports only",J27="Instructional hints",J27="Modelled together")),MIN(MIN(F27:I27),IF(OR(J27="Instructional hints",J27="Modelled together"),2,4)),"")</x:f>
      </x:c>
      <x:c r="R27" s="11"/>
      <x:c r="S27" s="11"/>
      <x:c r="T27" s="13"/>
      <x:c r="U27" s="10" t="str">
        <x:f>IF(AND(A27&lt;&gt;"",COUNTIF($A$5:$A$154,A27)=1,OR(B27="MM12",B27="COM11",B27="IBDS"),C27&lt;&gt;"",COUNTIFS(Roster!$A$5:$A$94,B27,Roster!$B$5:$B$94,C27)=1,OR(AND(B27="IBDS",OR(D27="DS-A",D27="DS-B")),AND(B27&lt;&gt;"IBDS",OR(D27="PS-A",D27="PS-B"))),ISNUMBER(E27),E27&gt;0,E27&lt;=TODAY(),OR(T27="",AND(ISNUMBER(T27),T27&gt;=E27)),O27="Yes",ISNUMBER(Q27),ISNUMBER(R27),R27=INT(R27),R27&gt;=1,R27&lt;=4,S27&lt;&gt;"",OR(J27="None",J27="Access supports only",R27&lt;=2)),R27,"")</x:f>
      </x:c>
      <x:c r="V27" s="10" t="str">
        <x:f>IF(OR(B27="",C27=""),"",B27&amp;"|"&amp;C27)</x:f>
      </x:c>
      <x:c r="W27" s="10" t="str">
        <x:f>IF(AND(ISNUMBER(U27),OR(J27="None",J27="Access supports only")),1,"")</x:f>
      </x:c>
      <x:c r="X27" s="10" t="str">
        <x:f>IF(A27="","",ROW())</x:f>
      </x:c>
    </x:row>
    <x:row r="28" ht="44" customHeight="1">
      <x:c r="A28" s="11"/>
      <x:c r="B28" s="11"/>
      <x:c r="C28" s="11"/>
      <x:c r="D28" s="11"/>
      <x:c r="E28" s="13"/>
      <x:c r="F28" s="11"/>
      <x:c r="G28" s="11"/>
      <x:c r="H28" s="11"/>
      <x:c r="I28" s="11"/>
      <x:c r="J28" s="11"/>
      <x:c r="K28" s="11"/>
      <x:c r="L28" s="11"/>
      <x:c r="M28" s="11"/>
      <x:c r="N28" s="11"/>
      <x:c r="O28" s="11"/>
      <x:c r="P28" s="10" t="str">
        <x:f>IF(AND(COUNT(F28:I28)=4,MIN(F28:I28)&gt;=1,MAX(F28:I28)&lt;=4,F28=INT(F28),G28=INT(G28),H28=INT(H28),I28=INT(I28)),SUM(F28:I28),"")</x:f>
      </x:c>
      <x:c r="Q28" s="10" t="str">
        <x:f>IF(AND(ISNUMBER(P28),K28&lt;&gt;"",L28&lt;&gt;"",M28&lt;&gt;"",OR(J28="None",J28="Access supports only",J28="Instructional hints",J28="Modelled together")),MIN(MIN(F28:I28),IF(OR(J28="Instructional hints",J28="Modelled together"),2,4)),"")</x:f>
      </x:c>
      <x:c r="R28" s="11"/>
      <x:c r="S28" s="11"/>
      <x:c r="T28" s="13"/>
      <x:c r="U28" s="10" t="str">
        <x:f>IF(AND(A28&lt;&gt;"",COUNTIF($A$5:$A$154,A28)=1,OR(B28="MM12",B28="COM11",B28="IBDS"),C28&lt;&gt;"",COUNTIFS(Roster!$A$5:$A$94,B28,Roster!$B$5:$B$94,C28)=1,OR(AND(B28="IBDS",OR(D28="DS-A",D28="DS-B")),AND(B28&lt;&gt;"IBDS",OR(D28="PS-A",D28="PS-B"))),ISNUMBER(E28),E28&gt;0,E28&lt;=TODAY(),OR(T28="",AND(ISNUMBER(T28),T28&gt;=E28)),O28="Yes",ISNUMBER(Q28),ISNUMBER(R28),R28=INT(R28),R28&gt;=1,R28&lt;=4,S28&lt;&gt;"",OR(J28="None",J28="Access supports only",R28&lt;=2)),R28,"")</x:f>
      </x:c>
      <x:c r="V28" s="10" t="str">
        <x:f>IF(OR(B28="",C28=""),"",B28&amp;"|"&amp;C28)</x:f>
      </x:c>
      <x:c r="W28" s="10" t="str">
        <x:f>IF(AND(ISNUMBER(U28),OR(J28="None",J28="Access supports only")),1,"")</x:f>
      </x:c>
      <x:c r="X28" s="10" t="str">
        <x:f>IF(A28="","",ROW())</x:f>
      </x:c>
    </x:row>
    <x:row r="29" ht="44" customHeight="1">
      <x:c r="A29" s="11"/>
      <x:c r="B29" s="11"/>
      <x:c r="C29" s="11"/>
      <x:c r="D29" s="11"/>
      <x:c r="E29" s="13"/>
      <x:c r="F29" s="11"/>
      <x:c r="G29" s="11"/>
      <x:c r="H29" s="11"/>
      <x:c r="I29" s="11"/>
      <x:c r="J29" s="11"/>
      <x:c r="K29" s="11"/>
      <x:c r="L29" s="11"/>
      <x:c r="M29" s="11"/>
      <x:c r="N29" s="11"/>
      <x:c r="O29" s="11"/>
      <x:c r="P29" s="10" t="str">
        <x:f>IF(AND(COUNT(F29:I29)=4,MIN(F29:I29)&gt;=1,MAX(F29:I29)&lt;=4,F29=INT(F29),G29=INT(G29),H29=INT(H29),I29=INT(I29)),SUM(F29:I29),"")</x:f>
      </x:c>
      <x:c r="Q29" s="10" t="str">
        <x:f>IF(AND(ISNUMBER(P29),K29&lt;&gt;"",L29&lt;&gt;"",M29&lt;&gt;"",OR(J29="None",J29="Access supports only",J29="Instructional hints",J29="Modelled together")),MIN(MIN(F29:I29),IF(OR(J29="Instructional hints",J29="Modelled together"),2,4)),"")</x:f>
      </x:c>
      <x:c r="R29" s="11"/>
      <x:c r="S29" s="11"/>
      <x:c r="T29" s="13"/>
      <x:c r="U29" s="10" t="str">
        <x:f>IF(AND(A29&lt;&gt;"",COUNTIF($A$5:$A$154,A29)=1,OR(B29="MM12",B29="COM11",B29="IBDS"),C29&lt;&gt;"",COUNTIFS(Roster!$A$5:$A$94,B29,Roster!$B$5:$B$94,C29)=1,OR(AND(B29="IBDS",OR(D29="DS-A",D29="DS-B")),AND(B29&lt;&gt;"IBDS",OR(D29="PS-A",D29="PS-B"))),ISNUMBER(E29),E29&gt;0,E29&lt;=TODAY(),OR(T29="",AND(ISNUMBER(T29),T29&gt;=E29)),O29="Yes",ISNUMBER(Q29),ISNUMBER(R29),R29=INT(R29),R29&gt;=1,R29&lt;=4,S29&lt;&gt;"",OR(J29="None",J29="Access supports only",R29&lt;=2)),R29,"")</x:f>
      </x:c>
      <x:c r="V29" s="10" t="str">
        <x:f>IF(OR(B29="",C29=""),"",B29&amp;"|"&amp;C29)</x:f>
      </x:c>
      <x:c r="W29" s="10" t="str">
        <x:f>IF(AND(ISNUMBER(U29),OR(J29="None",J29="Access supports only")),1,"")</x:f>
      </x:c>
      <x:c r="X29" s="10" t="str">
        <x:f>IF(A29="","",ROW())</x:f>
      </x:c>
    </x:row>
    <x:row r="30" ht="44" customHeight="1">
      <x:c r="A30" s="11"/>
      <x:c r="B30" s="11"/>
      <x:c r="C30" s="11"/>
      <x:c r="D30" s="11"/>
      <x:c r="E30" s="13"/>
      <x:c r="F30" s="11"/>
      <x:c r="G30" s="11"/>
      <x:c r="H30" s="11"/>
      <x:c r="I30" s="11"/>
      <x:c r="J30" s="11"/>
      <x:c r="K30" s="11"/>
      <x:c r="L30" s="11"/>
      <x:c r="M30" s="11"/>
      <x:c r="N30" s="11"/>
      <x:c r="O30" s="11"/>
      <x:c r="P30" s="10" t="str">
        <x:f>IF(AND(COUNT(F30:I30)=4,MIN(F30:I30)&gt;=1,MAX(F30:I30)&lt;=4,F30=INT(F30),G30=INT(G30),H30=INT(H30),I30=INT(I30)),SUM(F30:I30),"")</x:f>
      </x:c>
      <x:c r="Q30" s="10" t="str">
        <x:f>IF(AND(ISNUMBER(P30),K30&lt;&gt;"",L30&lt;&gt;"",M30&lt;&gt;"",OR(J30="None",J30="Access supports only",J30="Instructional hints",J30="Modelled together")),MIN(MIN(F30:I30),IF(OR(J30="Instructional hints",J30="Modelled together"),2,4)),"")</x:f>
      </x:c>
      <x:c r="R30" s="11"/>
      <x:c r="S30" s="11"/>
      <x:c r="T30" s="13"/>
      <x:c r="U30" s="10" t="str">
        <x:f>IF(AND(A30&lt;&gt;"",COUNTIF($A$5:$A$154,A30)=1,OR(B30="MM12",B30="COM11",B30="IBDS"),C30&lt;&gt;"",COUNTIFS(Roster!$A$5:$A$94,B30,Roster!$B$5:$B$94,C30)=1,OR(AND(B30="IBDS",OR(D30="DS-A",D30="DS-B")),AND(B30&lt;&gt;"IBDS",OR(D30="PS-A",D30="PS-B"))),ISNUMBER(E30),E30&gt;0,E30&lt;=TODAY(),OR(T30="",AND(ISNUMBER(T30),T30&gt;=E30)),O30="Yes",ISNUMBER(Q30),ISNUMBER(R30),R30=INT(R30),R30&gt;=1,R30&lt;=4,S30&lt;&gt;"",OR(J30="None",J30="Access supports only",R30&lt;=2)),R30,"")</x:f>
      </x:c>
      <x:c r="V30" s="10" t="str">
        <x:f>IF(OR(B30="",C30=""),"",B30&amp;"|"&amp;C30)</x:f>
      </x:c>
      <x:c r="W30" s="10" t="str">
        <x:f>IF(AND(ISNUMBER(U30),OR(J30="None",J30="Access supports only")),1,"")</x:f>
      </x:c>
      <x:c r="X30" s="10" t="str">
        <x:f>IF(A30="","",ROW())</x:f>
      </x:c>
    </x:row>
    <x:row r="31" ht="44" customHeight="1">
      <x:c r="A31" s="11"/>
      <x:c r="B31" s="11"/>
      <x:c r="C31" s="11"/>
      <x:c r="D31" s="11"/>
      <x:c r="E31" s="13"/>
      <x:c r="F31" s="11"/>
      <x:c r="G31" s="11"/>
      <x:c r="H31" s="11"/>
      <x:c r="I31" s="11"/>
      <x:c r="J31" s="11"/>
      <x:c r="K31" s="11"/>
      <x:c r="L31" s="11"/>
      <x:c r="M31" s="11"/>
      <x:c r="N31" s="11"/>
      <x:c r="O31" s="11"/>
      <x:c r="P31" s="10" t="str">
        <x:f>IF(AND(COUNT(F31:I31)=4,MIN(F31:I31)&gt;=1,MAX(F31:I31)&lt;=4,F31=INT(F31),G31=INT(G31),H31=INT(H31),I31=INT(I31)),SUM(F31:I31),"")</x:f>
      </x:c>
      <x:c r="Q31" s="10" t="str">
        <x:f>IF(AND(ISNUMBER(P31),K31&lt;&gt;"",L31&lt;&gt;"",M31&lt;&gt;"",OR(J31="None",J31="Access supports only",J31="Instructional hints",J31="Modelled together")),MIN(MIN(F31:I31),IF(OR(J31="Instructional hints",J31="Modelled together"),2,4)),"")</x:f>
      </x:c>
      <x:c r="R31" s="11"/>
      <x:c r="S31" s="11"/>
      <x:c r="T31" s="13"/>
      <x:c r="U31" s="10" t="str">
        <x:f>IF(AND(A31&lt;&gt;"",COUNTIF($A$5:$A$154,A31)=1,OR(B31="MM12",B31="COM11",B31="IBDS"),C31&lt;&gt;"",COUNTIFS(Roster!$A$5:$A$94,B31,Roster!$B$5:$B$94,C31)=1,OR(AND(B31="IBDS",OR(D31="DS-A",D31="DS-B")),AND(B31&lt;&gt;"IBDS",OR(D31="PS-A",D31="PS-B"))),ISNUMBER(E31),E31&gt;0,E31&lt;=TODAY(),OR(T31="",AND(ISNUMBER(T31),T31&gt;=E31)),O31="Yes",ISNUMBER(Q31),ISNUMBER(R31),R31=INT(R31),R31&gt;=1,R31&lt;=4,S31&lt;&gt;"",OR(J31="None",J31="Access supports only",R31&lt;=2)),R31,"")</x:f>
      </x:c>
      <x:c r="V31" s="10" t="str">
        <x:f>IF(OR(B31="",C31=""),"",B31&amp;"|"&amp;C31)</x:f>
      </x:c>
      <x:c r="W31" s="10" t="str">
        <x:f>IF(AND(ISNUMBER(U31),OR(J31="None",J31="Access supports only")),1,"")</x:f>
      </x:c>
      <x:c r="X31" s="10" t="str">
        <x:f>IF(A31="","",ROW())</x:f>
      </x:c>
    </x:row>
    <x:row r="32" ht="44" customHeight="1">
      <x:c r="A32" s="11"/>
      <x:c r="B32" s="11"/>
      <x:c r="C32" s="11"/>
      <x:c r="D32" s="11"/>
      <x:c r="E32" s="13"/>
      <x:c r="F32" s="11"/>
      <x:c r="G32" s="11"/>
      <x:c r="H32" s="11"/>
      <x:c r="I32" s="11"/>
      <x:c r="J32" s="11"/>
      <x:c r="K32" s="11"/>
      <x:c r="L32" s="11"/>
      <x:c r="M32" s="11"/>
      <x:c r="N32" s="11"/>
      <x:c r="O32" s="11"/>
      <x:c r="P32" s="10" t="str">
        <x:f>IF(AND(COUNT(F32:I32)=4,MIN(F32:I32)&gt;=1,MAX(F32:I32)&lt;=4,F32=INT(F32),G32=INT(G32),H32=INT(H32),I32=INT(I32)),SUM(F32:I32),"")</x:f>
      </x:c>
      <x:c r="Q32" s="10" t="str">
        <x:f>IF(AND(ISNUMBER(P32),K32&lt;&gt;"",L32&lt;&gt;"",M32&lt;&gt;"",OR(J32="None",J32="Access supports only",J32="Instructional hints",J32="Modelled together")),MIN(MIN(F32:I32),IF(OR(J32="Instructional hints",J32="Modelled together"),2,4)),"")</x:f>
      </x:c>
      <x:c r="R32" s="11"/>
      <x:c r="S32" s="11"/>
      <x:c r="T32" s="13"/>
      <x:c r="U32" s="10" t="str">
        <x:f>IF(AND(A32&lt;&gt;"",COUNTIF($A$5:$A$154,A32)=1,OR(B32="MM12",B32="COM11",B32="IBDS"),C32&lt;&gt;"",COUNTIFS(Roster!$A$5:$A$94,B32,Roster!$B$5:$B$94,C32)=1,OR(AND(B32="IBDS",OR(D32="DS-A",D32="DS-B")),AND(B32&lt;&gt;"IBDS",OR(D32="PS-A",D32="PS-B"))),ISNUMBER(E32),E32&gt;0,E32&lt;=TODAY(),OR(T32="",AND(ISNUMBER(T32),T32&gt;=E32)),O32="Yes",ISNUMBER(Q32),ISNUMBER(R32),R32=INT(R32),R32&gt;=1,R32&lt;=4,S32&lt;&gt;"",OR(J32="None",J32="Access supports only",R32&lt;=2)),R32,"")</x:f>
      </x:c>
      <x:c r="V32" s="10" t="str">
        <x:f>IF(OR(B32="",C32=""),"",B32&amp;"|"&amp;C32)</x:f>
      </x:c>
      <x:c r="W32" s="10" t="str">
        <x:f>IF(AND(ISNUMBER(U32),OR(J32="None",J32="Access supports only")),1,"")</x:f>
      </x:c>
      <x:c r="X32" s="10" t="str">
        <x:f>IF(A32="","",ROW())</x:f>
      </x:c>
    </x:row>
    <x:row r="33" ht="44" customHeight="1">
      <x:c r="A33" s="11"/>
      <x:c r="B33" s="11"/>
      <x:c r="C33" s="11"/>
      <x:c r="D33" s="11"/>
      <x:c r="E33" s="13"/>
      <x:c r="F33" s="11"/>
      <x:c r="G33" s="11"/>
      <x:c r="H33" s="11"/>
      <x:c r="I33" s="11"/>
      <x:c r="J33" s="11"/>
      <x:c r="K33" s="11"/>
      <x:c r="L33" s="11"/>
      <x:c r="M33" s="11"/>
      <x:c r="N33" s="11"/>
      <x:c r="O33" s="11"/>
      <x:c r="P33" s="10" t="str">
        <x:f>IF(AND(COUNT(F33:I33)=4,MIN(F33:I33)&gt;=1,MAX(F33:I33)&lt;=4,F33=INT(F33),G33=INT(G33),H33=INT(H33),I33=INT(I33)),SUM(F33:I33),"")</x:f>
      </x:c>
      <x:c r="Q33" s="10" t="str">
        <x:f>IF(AND(ISNUMBER(P33),K33&lt;&gt;"",L33&lt;&gt;"",M33&lt;&gt;"",OR(J33="None",J33="Access supports only",J33="Instructional hints",J33="Modelled together")),MIN(MIN(F33:I33),IF(OR(J33="Instructional hints",J33="Modelled together"),2,4)),"")</x:f>
      </x:c>
      <x:c r="R33" s="11"/>
      <x:c r="S33" s="11"/>
      <x:c r="T33" s="13"/>
      <x:c r="U33" s="10" t="str">
        <x:f>IF(AND(A33&lt;&gt;"",COUNTIF($A$5:$A$154,A33)=1,OR(B33="MM12",B33="COM11",B33="IBDS"),C33&lt;&gt;"",COUNTIFS(Roster!$A$5:$A$94,B33,Roster!$B$5:$B$94,C33)=1,OR(AND(B33="IBDS",OR(D33="DS-A",D33="DS-B")),AND(B33&lt;&gt;"IBDS",OR(D33="PS-A",D33="PS-B"))),ISNUMBER(E33),E33&gt;0,E33&lt;=TODAY(),OR(T33="",AND(ISNUMBER(T33),T33&gt;=E33)),O33="Yes",ISNUMBER(Q33),ISNUMBER(R33),R33=INT(R33),R33&gt;=1,R33&lt;=4,S33&lt;&gt;"",OR(J33="None",J33="Access supports only",R33&lt;=2)),R33,"")</x:f>
      </x:c>
      <x:c r="V33" s="10" t="str">
        <x:f>IF(OR(B33="",C33=""),"",B33&amp;"|"&amp;C33)</x:f>
      </x:c>
      <x:c r="W33" s="10" t="str">
        <x:f>IF(AND(ISNUMBER(U33),OR(J33="None",J33="Access supports only")),1,"")</x:f>
      </x:c>
      <x:c r="X33" s="10" t="str">
        <x:f>IF(A33="","",ROW())</x:f>
      </x:c>
    </x:row>
    <x:row r="34" ht="44" customHeight="1">
      <x:c r="A34" s="11"/>
      <x:c r="B34" s="11"/>
      <x:c r="C34" s="11"/>
      <x:c r="D34" s="11"/>
      <x:c r="E34" s="13"/>
      <x:c r="F34" s="11"/>
      <x:c r="G34" s="11"/>
      <x:c r="H34" s="11"/>
      <x:c r="I34" s="11"/>
      <x:c r="J34" s="11"/>
      <x:c r="K34" s="11"/>
      <x:c r="L34" s="11"/>
      <x:c r="M34" s="11"/>
      <x:c r="N34" s="11"/>
      <x:c r="O34" s="11"/>
      <x:c r="P34" s="10" t="str">
        <x:f>IF(AND(COUNT(F34:I34)=4,MIN(F34:I34)&gt;=1,MAX(F34:I34)&lt;=4,F34=INT(F34),G34=INT(G34),H34=INT(H34),I34=INT(I34)),SUM(F34:I34),"")</x:f>
      </x:c>
      <x:c r="Q34" s="10" t="str">
        <x:f>IF(AND(ISNUMBER(P34),K34&lt;&gt;"",L34&lt;&gt;"",M34&lt;&gt;"",OR(J34="None",J34="Access supports only",J34="Instructional hints",J34="Modelled together")),MIN(MIN(F34:I34),IF(OR(J34="Instructional hints",J34="Modelled together"),2,4)),"")</x:f>
      </x:c>
      <x:c r="R34" s="11"/>
      <x:c r="S34" s="11"/>
      <x:c r="T34" s="13"/>
      <x:c r="U34" s="10" t="str">
        <x:f>IF(AND(A34&lt;&gt;"",COUNTIF($A$5:$A$154,A34)=1,OR(B34="MM12",B34="COM11",B34="IBDS"),C34&lt;&gt;"",COUNTIFS(Roster!$A$5:$A$94,B34,Roster!$B$5:$B$94,C34)=1,OR(AND(B34="IBDS",OR(D34="DS-A",D34="DS-B")),AND(B34&lt;&gt;"IBDS",OR(D34="PS-A",D34="PS-B"))),ISNUMBER(E34),E34&gt;0,E34&lt;=TODAY(),OR(T34="",AND(ISNUMBER(T34),T34&gt;=E34)),O34="Yes",ISNUMBER(Q34),ISNUMBER(R34),R34=INT(R34),R34&gt;=1,R34&lt;=4,S34&lt;&gt;"",OR(J34="None",J34="Access supports only",R34&lt;=2)),R34,"")</x:f>
      </x:c>
      <x:c r="V34" s="10" t="str">
        <x:f>IF(OR(B34="",C34=""),"",B34&amp;"|"&amp;C34)</x:f>
      </x:c>
      <x:c r="W34" s="10" t="str">
        <x:f>IF(AND(ISNUMBER(U34),OR(J34="None",J34="Access supports only")),1,"")</x:f>
      </x:c>
      <x:c r="X34" s="10" t="str">
        <x:f>IF(A34="","",ROW())</x:f>
      </x:c>
    </x:row>
    <x:row r="35" ht="44" customHeight="1">
      <x:c r="A35" s="11"/>
      <x:c r="B35" s="11"/>
      <x:c r="C35" s="11"/>
      <x:c r="D35" s="11"/>
      <x:c r="E35" s="13"/>
      <x:c r="F35" s="11"/>
      <x:c r="G35" s="11"/>
      <x:c r="H35" s="11"/>
      <x:c r="I35" s="11"/>
      <x:c r="J35" s="11"/>
      <x:c r="K35" s="11"/>
      <x:c r="L35" s="11"/>
      <x:c r="M35" s="11"/>
      <x:c r="N35" s="11"/>
      <x:c r="O35" s="11"/>
      <x:c r="P35" s="10" t="str">
        <x:f>IF(AND(COUNT(F35:I35)=4,MIN(F35:I35)&gt;=1,MAX(F35:I35)&lt;=4,F35=INT(F35),G35=INT(G35),H35=INT(H35),I35=INT(I35)),SUM(F35:I35),"")</x:f>
      </x:c>
      <x:c r="Q35" s="10" t="str">
        <x:f>IF(AND(ISNUMBER(P35),K35&lt;&gt;"",L35&lt;&gt;"",M35&lt;&gt;"",OR(J35="None",J35="Access supports only",J35="Instructional hints",J35="Modelled together")),MIN(MIN(F35:I35),IF(OR(J35="Instructional hints",J35="Modelled together"),2,4)),"")</x:f>
      </x:c>
      <x:c r="R35" s="11"/>
      <x:c r="S35" s="11"/>
      <x:c r="T35" s="13"/>
      <x:c r="U35" s="10" t="str">
        <x:f>IF(AND(A35&lt;&gt;"",COUNTIF($A$5:$A$154,A35)=1,OR(B35="MM12",B35="COM11",B35="IBDS"),C35&lt;&gt;"",COUNTIFS(Roster!$A$5:$A$94,B35,Roster!$B$5:$B$94,C35)=1,OR(AND(B35="IBDS",OR(D35="DS-A",D35="DS-B")),AND(B35&lt;&gt;"IBDS",OR(D35="PS-A",D35="PS-B"))),ISNUMBER(E35),E35&gt;0,E35&lt;=TODAY(),OR(T35="",AND(ISNUMBER(T35),T35&gt;=E35)),O35="Yes",ISNUMBER(Q35),ISNUMBER(R35),R35=INT(R35),R35&gt;=1,R35&lt;=4,S35&lt;&gt;"",OR(J35="None",J35="Access supports only",R35&lt;=2)),R35,"")</x:f>
      </x:c>
      <x:c r="V35" s="10" t="str">
        <x:f>IF(OR(B35="",C35=""),"",B35&amp;"|"&amp;C35)</x:f>
      </x:c>
      <x:c r="W35" s="10" t="str">
        <x:f>IF(AND(ISNUMBER(U35),OR(J35="None",J35="Access supports only")),1,"")</x:f>
      </x:c>
      <x:c r="X35" s="10" t="str">
        <x:f>IF(A35="","",ROW())</x:f>
      </x:c>
    </x:row>
    <x:row r="36" ht="44" customHeight="1">
      <x:c r="A36" s="11"/>
      <x:c r="B36" s="11"/>
      <x:c r="C36" s="11"/>
      <x:c r="D36" s="11"/>
      <x:c r="E36" s="13"/>
      <x:c r="F36" s="11"/>
      <x:c r="G36" s="11"/>
      <x:c r="H36" s="11"/>
      <x:c r="I36" s="11"/>
      <x:c r="J36" s="11"/>
      <x:c r="K36" s="11"/>
      <x:c r="L36" s="11"/>
      <x:c r="M36" s="11"/>
      <x:c r="N36" s="11"/>
      <x:c r="O36" s="11"/>
      <x:c r="P36" s="10" t="str">
        <x:f>IF(AND(COUNT(F36:I36)=4,MIN(F36:I36)&gt;=1,MAX(F36:I36)&lt;=4,F36=INT(F36),G36=INT(G36),H36=INT(H36),I36=INT(I36)),SUM(F36:I36),"")</x:f>
      </x:c>
      <x:c r="Q36" s="10" t="str">
        <x:f>IF(AND(ISNUMBER(P36),K36&lt;&gt;"",L36&lt;&gt;"",M36&lt;&gt;"",OR(J36="None",J36="Access supports only",J36="Instructional hints",J36="Modelled together")),MIN(MIN(F36:I36),IF(OR(J36="Instructional hints",J36="Modelled together"),2,4)),"")</x:f>
      </x:c>
      <x:c r="R36" s="11"/>
      <x:c r="S36" s="11"/>
      <x:c r="T36" s="13"/>
      <x:c r="U36" s="10" t="str">
        <x:f>IF(AND(A36&lt;&gt;"",COUNTIF($A$5:$A$154,A36)=1,OR(B36="MM12",B36="COM11",B36="IBDS"),C36&lt;&gt;"",COUNTIFS(Roster!$A$5:$A$94,B36,Roster!$B$5:$B$94,C36)=1,OR(AND(B36="IBDS",OR(D36="DS-A",D36="DS-B")),AND(B36&lt;&gt;"IBDS",OR(D36="PS-A",D36="PS-B"))),ISNUMBER(E36),E36&gt;0,E36&lt;=TODAY(),OR(T36="",AND(ISNUMBER(T36),T36&gt;=E36)),O36="Yes",ISNUMBER(Q36),ISNUMBER(R36),R36=INT(R36),R36&gt;=1,R36&lt;=4,S36&lt;&gt;"",OR(J36="None",J36="Access supports only",R36&lt;=2)),R36,"")</x:f>
      </x:c>
      <x:c r="V36" s="10" t="str">
        <x:f>IF(OR(B36="",C36=""),"",B36&amp;"|"&amp;C36)</x:f>
      </x:c>
      <x:c r="W36" s="10" t="str">
        <x:f>IF(AND(ISNUMBER(U36),OR(J36="None",J36="Access supports only")),1,"")</x:f>
      </x:c>
      <x:c r="X36" s="10" t="str">
        <x:f>IF(A36="","",ROW())</x:f>
      </x:c>
    </x:row>
    <x:row r="37" ht="44" customHeight="1">
      <x:c r="A37" s="11"/>
      <x:c r="B37" s="11"/>
      <x:c r="C37" s="11"/>
      <x:c r="D37" s="11"/>
      <x:c r="E37" s="13"/>
      <x:c r="F37" s="11"/>
      <x:c r="G37" s="11"/>
      <x:c r="H37" s="11"/>
      <x:c r="I37" s="11"/>
      <x:c r="J37" s="11"/>
      <x:c r="K37" s="11"/>
      <x:c r="L37" s="11"/>
      <x:c r="M37" s="11"/>
      <x:c r="N37" s="11"/>
      <x:c r="O37" s="11"/>
      <x:c r="P37" s="10" t="str">
        <x:f>IF(AND(COUNT(F37:I37)=4,MIN(F37:I37)&gt;=1,MAX(F37:I37)&lt;=4,F37=INT(F37),G37=INT(G37),H37=INT(H37),I37=INT(I37)),SUM(F37:I37),"")</x:f>
      </x:c>
      <x:c r="Q37" s="10" t="str">
        <x:f>IF(AND(ISNUMBER(P37),K37&lt;&gt;"",L37&lt;&gt;"",M37&lt;&gt;"",OR(J37="None",J37="Access supports only",J37="Instructional hints",J37="Modelled together")),MIN(MIN(F37:I37),IF(OR(J37="Instructional hints",J37="Modelled together"),2,4)),"")</x:f>
      </x:c>
      <x:c r="R37" s="11"/>
      <x:c r="S37" s="11"/>
      <x:c r="T37" s="13"/>
      <x:c r="U37" s="10" t="str">
        <x:f>IF(AND(A37&lt;&gt;"",COUNTIF($A$5:$A$154,A37)=1,OR(B37="MM12",B37="COM11",B37="IBDS"),C37&lt;&gt;"",COUNTIFS(Roster!$A$5:$A$94,B37,Roster!$B$5:$B$94,C37)=1,OR(AND(B37="IBDS",OR(D37="DS-A",D37="DS-B")),AND(B37&lt;&gt;"IBDS",OR(D37="PS-A",D37="PS-B"))),ISNUMBER(E37),E37&gt;0,E37&lt;=TODAY(),OR(T37="",AND(ISNUMBER(T37),T37&gt;=E37)),O37="Yes",ISNUMBER(Q37),ISNUMBER(R37),R37=INT(R37),R37&gt;=1,R37&lt;=4,S37&lt;&gt;"",OR(J37="None",J37="Access supports only",R37&lt;=2)),R37,"")</x:f>
      </x:c>
      <x:c r="V37" s="10" t="str">
        <x:f>IF(OR(B37="",C37=""),"",B37&amp;"|"&amp;C37)</x:f>
      </x:c>
      <x:c r="W37" s="10" t="str">
        <x:f>IF(AND(ISNUMBER(U37),OR(J37="None",J37="Access supports only")),1,"")</x:f>
      </x:c>
      <x:c r="X37" s="10" t="str">
        <x:f>IF(A37="","",ROW())</x:f>
      </x:c>
    </x:row>
    <x:row r="38" ht="44" customHeight="1">
      <x:c r="A38" s="11"/>
      <x:c r="B38" s="11"/>
      <x:c r="C38" s="11"/>
      <x:c r="D38" s="11"/>
      <x:c r="E38" s="13"/>
      <x:c r="F38" s="11"/>
      <x:c r="G38" s="11"/>
      <x:c r="H38" s="11"/>
      <x:c r="I38" s="11"/>
      <x:c r="J38" s="11"/>
      <x:c r="K38" s="11"/>
      <x:c r="L38" s="11"/>
      <x:c r="M38" s="11"/>
      <x:c r="N38" s="11"/>
      <x:c r="O38" s="11"/>
      <x:c r="P38" s="10" t="str">
        <x:f>IF(AND(COUNT(F38:I38)=4,MIN(F38:I38)&gt;=1,MAX(F38:I38)&lt;=4,F38=INT(F38),G38=INT(G38),H38=INT(H38),I38=INT(I38)),SUM(F38:I38),"")</x:f>
      </x:c>
      <x:c r="Q38" s="10" t="str">
        <x:f>IF(AND(ISNUMBER(P38),K38&lt;&gt;"",L38&lt;&gt;"",M38&lt;&gt;"",OR(J38="None",J38="Access supports only",J38="Instructional hints",J38="Modelled together")),MIN(MIN(F38:I38),IF(OR(J38="Instructional hints",J38="Modelled together"),2,4)),"")</x:f>
      </x:c>
      <x:c r="R38" s="11"/>
      <x:c r="S38" s="11"/>
      <x:c r="T38" s="13"/>
      <x:c r="U38" s="10" t="str">
        <x:f>IF(AND(A38&lt;&gt;"",COUNTIF($A$5:$A$154,A38)=1,OR(B38="MM12",B38="COM11",B38="IBDS"),C38&lt;&gt;"",COUNTIFS(Roster!$A$5:$A$94,B38,Roster!$B$5:$B$94,C38)=1,OR(AND(B38="IBDS",OR(D38="DS-A",D38="DS-B")),AND(B38&lt;&gt;"IBDS",OR(D38="PS-A",D38="PS-B"))),ISNUMBER(E38),E38&gt;0,E38&lt;=TODAY(),OR(T38="",AND(ISNUMBER(T38),T38&gt;=E38)),O38="Yes",ISNUMBER(Q38),ISNUMBER(R38),R38=INT(R38),R38&gt;=1,R38&lt;=4,S38&lt;&gt;"",OR(J38="None",J38="Access supports only",R38&lt;=2)),R38,"")</x:f>
      </x:c>
      <x:c r="V38" s="10" t="str">
        <x:f>IF(OR(B38="",C38=""),"",B38&amp;"|"&amp;C38)</x:f>
      </x:c>
      <x:c r="W38" s="10" t="str">
        <x:f>IF(AND(ISNUMBER(U38),OR(J38="None",J38="Access supports only")),1,"")</x:f>
      </x:c>
      <x:c r="X38" s="10" t="str">
        <x:f>IF(A38="","",ROW())</x:f>
      </x:c>
    </x:row>
    <x:row r="39" ht="44" customHeight="1">
      <x:c r="A39" s="11"/>
      <x:c r="B39" s="11"/>
      <x:c r="C39" s="11"/>
      <x:c r="D39" s="11"/>
      <x:c r="E39" s="13"/>
      <x:c r="F39" s="11"/>
      <x:c r="G39" s="11"/>
      <x:c r="H39" s="11"/>
      <x:c r="I39" s="11"/>
      <x:c r="J39" s="11"/>
      <x:c r="K39" s="11"/>
      <x:c r="L39" s="11"/>
      <x:c r="M39" s="11"/>
      <x:c r="N39" s="11"/>
      <x:c r="O39" s="11"/>
      <x:c r="P39" s="10" t="str">
        <x:f>IF(AND(COUNT(F39:I39)=4,MIN(F39:I39)&gt;=1,MAX(F39:I39)&lt;=4,F39=INT(F39),G39=INT(G39),H39=INT(H39),I39=INT(I39)),SUM(F39:I39),"")</x:f>
      </x:c>
      <x:c r="Q39" s="10" t="str">
        <x:f>IF(AND(ISNUMBER(P39),K39&lt;&gt;"",L39&lt;&gt;"",M39&lt;&gt;"",OR(J39="None",J39="Access supports only",J39="Instructional hints",J39="Modelled together")),MIN(MIN(F39:I39),IF(OR(J39="Instructional hints",J39="Modelled together"),2,4)),"")</x:f>
      </x:c>
      <x:c r="R39" s="11"/>
      <x:c r="S39" s="11"/>
      <x:c r="T39" s="13"/>
      <x:c r="U39" s="10" t="str">
        <x:f>IF(AND(A39&lt;&gt;"",COUNTIF($A$5:$A$154,A39)=1,OR(B39="MM12",B39="COM11",B39="IBDS"),C39&lt;&gt;"",COUNTIFS(Roster!$A$5:$A$94,B39,Roster!$B$5:$B$94,C39)=1,OR(AND(B39="IBDS",OR(D39="DS-A",D39="DS-B")),AND(B39&lt;&gt;"IBDS",OR(D39="PS-A",D39="PS-B"))),ISNUMBER(E39),E39&gt;0,E39&lt;=TODAY(),OR(T39="",AND(ISNUMBER(T39),T39&gt;=E39)),O39="Yes",ISNUMBER(Q39),ISNUMBER(R39),R39=INT(R39),R39&gt;=1,R39&lt;=4,S39&lt;&gt;"",OR(J39="None",J39="Access supports only",R39&lt;=2)),R39,"")</x:f>
      </x:c>
      <x:c r="V39" s="10" t="str">
        <x:f>IF(OR(B39="",C39=""),"",B39&amp;"|"&amp;C39)</x:f>
      </x:c>
      <x:c r="W39" s="10" t="str">
        <x:f>IF(AND(ISNUMBER(U39),OR(J39="None",J39="Access supports only")),1,"")</x:f>
      </x:c>
      <x:c r="X39" s="10" t="str">
        <x:f>IF(A39="","",ROW())</x:f>
      </x:c>
    </x:row>
    <x:row r="40" ht="44" customHeight="1">
      <x:c r="A40" s="11"/>
      <x:c r="B40" s="11"/>
      <x:c r="C40" s="11"/>
      <x:c r="D40" s="11"/>
      <x:c r="E40" s="13"/>
      <x:c r="F40" s="11"/>
      <x:c r="G40" s="11"/>
      <x:c r="H40" s="11"/>
      <x:c r="I40" s="11"/>
      <x:c r="J40" s="11"/>
      <x:c r="K40" s="11"/>
      <x:c r="L40" s="11"/>
      <x:c r="M40" s="11"/>
      <x:c r="N40" s="11"/>
      <x:c r="O40" s="11"/>
      <x:c r="P40" s="10" t="str">
        <x:f>IF(AND(COUNT(F40:I40)=4,MIN(F40:I40)&gt;=1,MAX(F40:I40)&lt;=4,F40=INT(F40),G40=INT(G40),H40=INT(H40),I40=INT(I40)),SUM(F40:I40),"")</x:f>
      </x:c>
      <x:c r="Q40" s="10" t="str">
        <x:f>IF(AND(ISNUMBER(P40),K40&lt;&gt;"",L40&lt;&gt;"",M40&lt;&gt;"",OR(J40="None",J40="Access supports only",J40="Instructional hints",J40="Modelled together")),MIN(MIN(F40:I40),IF(OR(J40="Instructional hints",J40="Modelled together"),2,4)),"")</x:f>
      </x:c>
      <x:c r="R40" s="11"/>
      <x:c r="S40" s="11"/>
      <x:c r="T40" s="13"/>
      <x:c r="U40" s="10" t="str">
        <x:f>IF(AND(A40&lt;&gt;"",COUNTIF($A$5:$A$154,A40)=1,OR(B40="MM12",B40="COM11",B40="IBDS"),C40&lt;&gt;"",COUNTIFS(Roster!$A$5:$A$94,B40,Roster!$B$5:$B$94,C40)=1,OR(AND(B40="IBDS",OR(D40="DS-A",D40="DS-B")),AND(B40&lt;&gt;"IBDS",OR(D40="PS-A",D40="PS-B"))),ISNUMBER(E40),E40&gt;0,E40&lt;=TODAY(),OR(T40="",AND(ISNUMBER(T40),T40&gt;=E40)),O40="Yes",ISNUMBER(Q40),ISNUMBER(R40),R40=INT(R40),R40&gt;=1,R40&lt;=4,S40&lt;&gt;"",OR(J40="None",J40="Access supports only",R40&lt;=2)),R40,"")</x:f>
      </x:c>
      <x:c r="V40" s="10" t="str">
        <x:f>IF(OR(B40="",C40=""),"",B40&amp;"|"&amp;C40)</x:f>
      </x:c>
      <x:c r="W40" s="10" t="str">
        <x:f>IF(AND(ISNUMBER(U40),OR(J40="None",J40="Access supports only")),1,"")</x:f>
      </x:c>
      <x:c r="X40" s="10" t="str">
        <x:f>IF(A40="","",ROW())</x:f>
      </x:c>
    </x:row>
    <x:row r="41" ht="44" customHeight="1">
      <x:c r="A41" s="11"/>
      <x:c r="B41" s="11"/>
      <x:c r="C41" s="11"/>
      <x:c r="D41" s="11"/>
      <x:c r="E41" s="13"/>
      <x:c r="F41" s="11"/>
      <x:c r="G41" s="11"/>
      <x:c r="H41" s="11"/>
      <x:c r="I41" s="11"/>
      <x:c r="J41" s="11"/>
      <x:c r="K41" s="11"/>
      <x:c r="L41" s="11"/>
      <x:c r="M41" s="11"/>
      <x:c r="N41" s="11"/>
      <x:c r="O41" s="11"/>
      <x:c r="P41" s="10" t="str">
        <x:f>IF(AND(COUNT(F41:I41)=4,MIN(F41:I41)&gt;=1,MAX(F41:I41)&lt;=4,F41=INT(F41),G41=INT(G41),H41=INT(H41),I41=INT(I41)),SUM(F41:I41),"")</x:f>
      </x:c>
      <x:c r="Q41" s="10" t="str">
        <x:f>IF(AND(ISNUMBER(P41),K41&lt;&gt;"",L41&lt;&gt;"",M41&lt;&gt;"",OR(J41="None",J41="Access supports only",J41="Instructional hints",J41="Modelled together")),MIN(MIN(F41:I41),IF(OR(J41="Instructional hints",J41="Modelled together"),2,4)),"")</x:f>
      </x:c>
      <x:c r="R41" s="11"/>
      <x:c r="S41" s="11"/>
      <x:c r="T41" s="13"/>
      <x:c r="U41" s="10" t="str">
        <x:f>IF(AND(A41&lt;&gt;"",COUNTIF($A$5:$A$154,A41)=1,OR(B41="MM12",B41="COM11",B41="IBDS"),C41&lt;&gt;"",COUNTIFS(Roster!$A$5:$A$94,B41,Roster!$B$5:$B$94,C41)=1,OR(AND(B41="IBDS",OR(D41="DS-A",D41="DS-B")),AND(B41&lt;&gt;"IBDS",OR(D41="PS-A",D41="PS-B"))),ISNUMBER(E41),E41&gt;0,E41&lt;=TODAY(),OR(T41="",AND(ISNUMBER(T41),T41&gt;=E41)),O41="Yes",ISNUMBER(Q41),ISNUMBER(R41),R41=INT(R41),R41&gt;=1,R41&lt;=4,S41&lt;&gt;"",OR(J41="None",J41="Access supports only",R41&lt;=2)),R41,"")</x:f>
      </x:c>
      <x:c r="V41" s="10" t="str">
        <x:f>IF(OR(B41="",C41=""),"",B41&amp;"|"&amp;C41)</x:f>
      </x:c>
      <x:c r="W41" s="10" t="str">
        <x:f>IF(AND(ISNUMBER(U41),OR(J41="None",J41="Access supports only")),1,"")</x:f>
      </x:c>
      <x:c r="X41" s="10" t="str">
        <x:f>IF(A41="","",ROW())</x:f>
      </x:c>
    </x:row>
    <x:row r="42" ht="44" customHeight="1">
      <x:c r="A42" s="11"/>
      <x:c r="B42" s="11"/>
      <x:c r="C42" s="11"/>
      <x:c r="D42" s="11"/>
      <x:c r="E42" s="13"/>
      <x:c r="F42" s="11"/>
      <x:c r="G42" s="11"/>
      <x:c r="H42" s="11"/>
      <x:c r="I42" s="11"/>
      <x:c r="J42" s="11"/>
      <x:c r="K42" s="11"/>
      <x:c r="L42" s="11"/>
      <x:c r="M42" s="11"/>
      <x:c r="N42" s="11"/>
      <x:c r="O42" s="11"/>
      <x:c r="P42" s="10" t="str">
        <x:f>IF(AND(COUNT(F42:I42)=4,MIN(F42:I42)&gt;=1,MAX(F42:I42)&lt;=4,F42=INT(F42),G42=INT(G42),H42=INT(H42),I42=INT(I42)),SUM(F42:I42),"")</x:f>
      </x:c>
      <x:c r="Q42" s="10" t="str">
        <x:f>IF(AND(ISNUMBER(P42),K42&lt;&gt;"",L42&lt;&gt;"",M42&lt;&gt;"",OR(J42="None",J42="Access supports only",J42="Instructional hints",J42="Modelled together")),MIN(MIN(F42:I42),IF(OR(J42="Instructional hints",J42="Modelled together"),2,4)),"")</x:f>
      </x:c>
      <x:c r="R42" s="11"/>
      <x:c r="S42" s="11"/>
      <x:c r="T42" s="13"/>
      <x:c r="U42" s="10" t="str">
        <x:f>IF(AND(A42&lt;&gt;"",COUNTIF($A$5:$A$154,A42)=1,OR(B42="MM12",B42="COM11",B42="IBDS"),C42&lt;&gt;"",COUNTIFS(Roster!$A$5:$A$94,B42,Roster!$B$5:$B$94,C42)=1,OR(AND(B42="IBDS",OR(D42="DS-A",D42="DS-B")),AND(B42&lt;&gt;"IBDS",OR(D42="PS-A",D42="PS-B"))),ISNUMBER(E42),E42&gt;0,E42&lt;=TODAY(),OR(T42="",AND(ISNUMBER(T42),T42&gt;=E42)),O42="Yes",ISNUMBER(Q42),ISNUMBER(R42),R42=INT(R42),R42&gt;=1,R42&lt;=4,S42&lt;&gt;"",OR(J42="None",J42="Access supports only",R42&lt;=2)),R42,"")</x:f>
      </x:c>
      <x:c r="V42" s="10" t="str">
        <x:f>IF(OR(B42="",C42=""),"",B42&amp;"|"&amp;C42)</x:f>
      </x:c>
      <x:c r="W42" s="10" t="str">
        <x:f>IF(AND(ISNUMBER(U42),OR(J42="None",J42="Access supports only")),1,"")</x:f>
      </x:c>
      <x:c r="X42" s="10" t="str">
        <x:f>IF(A42="","",ROW())</x:f>
      </x:c>
    </x:row>
    <x:row r="43" ht="44" customHeight="1">
      <x:c r="A43" s="11"/>
      <x:c r="B43" s="11"/>
      <x:c r="C43" s="11"/>
      <x:c r="D43" s="11"/>
      <x:c r="E43" s="13"/>
      <x:c r="F43" s="11"/>
      <x:c r="G43" s="11"/>
      <x:c r="H43" s="11"/>
      <x:c r="I43" s="11"/>
      <x:c r="J43" s="11"/>
      <x:c r="K43" s="11"/>
      <x:c r="L43" s="11"/>
      <x:c r="M43" s="11"/>
      <x:c r="N43" s="11"/>
      <x:c r="O43" s="11"/>
      <x:c r="P43" s="10" t="str">
        <x:f>IF(AND(COUNT(F43:I43)=4,MIN(F43:I43)&gt;=1,MAX(F43:I43)&lt;=4,F43=INT(F43),G43=INT(G43),H43=INT(H43),I43=INT(I43)),SUM(F43:I43),"")</x:f>
      </x:c>
      <x:c r="Q43" s="10" t="str">
        <x:f>IF(AND(ISNUMBER(P43),K43&lt;&gt;"",L43&lt;&gt;"",M43&lt;&gt;"",OR(J43="None",J43="Access supports only",J43="Instructional hints",J43="Modelled together")),MIN(MIN(F43:I43),IF(OR(J43="Instructional hints",J43="Modelled together"),2,4)),"")</x:f>
      </x:c>
      <x:c r="R43" s="11"/>
      <x:c r="S43" s="11"/>
      <x:c r="T43" s="13"/>
      <x:c r="U43" s="10" t="str">
        <x:f>IF(AND(A43&lt;&gt;"",COUNTIF($A$5:$A$154,A43)=1,OR(B43="MM12",B43="COM11",B43="IBDS"),C43&lt;&gt;"",COUNTIFS(Roster!$A$5:$A$94,B43,Roster!$B$5:$B$94,C43)=1,OR(AND(B43="IBDS",OR(D43="DS-A",D43="DS-B")),AND(B43&lt;&gt;"IBDS",OR(D43="PS-A",D43="PS-B"))),ISNUMBER(E43),E43&gt;0,E43&lt;=TODAY(),OR(T43="",AND(ISNUMBER(T43),T43&gt;=E43)),O43="Yes",ISNUMBER(Q43),ISNUMBER(R43),R43=INT(R43),R43&gt;=1,R43&lt;=4,S43&lt;&gt;"",OR(J43="None",J43="Access supports only",R43&lt;=2)),R43,"")</x:f>
      </x:c>
      <x:c r="V43" s="10" t="str">
        <x:f>IF(OR(B43="",C43=""),"",B43&amp;"|"&amp;C43)</x:f>
      </x:c>
      <x:c r="W43" s="10" t="str">
        <x:f>IF(AND(ISNUMBER(U43),OR(J43="None",J43="Access supports only")),1,"")</x:f>
      </x:c>
      <x:c r="X43" s="10" t="str">
        <x:f>IF(A43="","",ROW())</x:f>
      </x:c>
    </x:row>
    <x:row r="44" ht="44" customHeight="1">
      <x:c r="A44" s="11"/>
      <x:c r="B44" s="11"/>
      <x:c r="C44" s="11"/>
      <x:c r="D44" s="11"/>
      <x:c r="E44" s="13"/>
      <x:c r="F44" s="11"/>
      <x:c r="G44" s="11"/>
      <x:c r="H44" s="11"/>
      <x:c r="I44" s="11"/>
      <x:c r="J44" s="11"/>
      <x:c r="K44" s="11"/>
      <x:c r="L44" s="11"/>
      <x:c r="M44" s="11"/>
      <x:c r="N44" s="11"/>
      <x:c r="O44" s="11"/>
      <x:c r="P44" s="10" t="str">
        <x:f>IF(AND(COUNT(F44:I44)=4,MIN(F44:I44)&gt;=1,MAX(F44:I44)&lt;=4,F44=INT(F44),G44=INT(G44),H44=INT(H44),I44=INT(I44)),SUM(F44:I44),"")</x:f>
      </x:c>
      <x:c r="Q44" s="10" t="str">
        <x:f>IF(AND(ISNUMBER(P44),K44&lt;&gt;"",L44&lt;&gt;"",M44&lt;&gt;"",OR(J44="None",J44="Access supports only",J44="Instructional hints",J44="Modelled together")),MIN(MIN(F44:I44),IF(OR(J44="Instructional hints",J44="Modelled together"),2,4)),"")</x:f>
      </x:c>
      <x:c r="R44" s="11"/>
      <x:c r="S44" s="11"/>
      <x:c r="T44" s="13"/>
      <x:c r="U44" s="10" t="str">
        <x:f>IF(AND(A44&lt;&gt;"",COUNTIF($A$5:$A$154,A44)=1,OR(B44="MM12",B44="COM11",B44="IBDS"),C44&lt;&gt;"",COUNTIFS(Roster!$A$5:$A$94,B44,Roster!$B$5:$B$94,C44)=1,OR(AND(B44="IBDS",OR(D44="DS-A",D44="DS-B")),AND(B44&lt;&gt;"IBDS",OR(D44="PS-A",D44="PS-B"))),ISNUMBER(E44),E44&gt;0,E44&lt;=TODAY(),OR(T44="",AND(ISNUMBER(T44),T44&gt;=E44)),O44="Yes",ISNUMBER(Q44),ISNUMBER(R44),R44=INT(R44),R44&gt;=1,R44&lt;=4,S44&lt;&gt;"",OR(J44="None",J44="Access supports only",R44&lt;=2)),R44,"")</x:f>
      </x:c>
      <x:c r="V44" s="10" t="str">
        <x:f>IF(OR(B44="",C44=""),"",B44&amp;"|"&amp;C44)</x:f>
      </x:c>
      <x:c r="W44" s="10" t="str">
        <x:f>IF(AND(ISNUMBER(U44),OR(J44="None",J44="Access supports only")),1,"")</x:f>
      </x:c>
      <x:c r="X44" s="10" t="str">
        <x:f>IF(A44="","",ROW())</x:f>
      </x:c>
    </x:row>
    <x:row r="45" ht="44" customHeight="1">
      <x:c r="A45" s="11"/>
      <x:c r="B45" s="11"/>
      <x:c r="C45" s="11"/>
      <x:c r="D45" s="11"/>
      <x:c r="E45" s="13"/>
      <x:c r="F45" s="11"/>
      <x:c r="G45" s="11"/>
      <x:c r="H45" s="11"/>
      <x:c r="I45" s="11"/>
      <x:c r="J45" s="11"/>
      <x:c r="K45" s="11"/>
      <x:c r="L45" s="11"/>
      <x:c r="M45" s="11"/>
      <x:c r="N45" s="11"/>
      <x:c r="O45" s="11"/>
      <x:c r="P45" s="10" t="str">
        <x:f>IF(AND(COUNT(F45:I45)=4,MIN(F45:I45)&gt;=1,MAX(F45:I45)&lt;=4,F45=INT(F45),G45=INT(G45),H45=INT(H45),I45=INT(I45)),SUM(F45:I45),"")</x:f>
      </x:c>
      <x:c r="Q45" s="10" t="str">
        <x:f>IF(AND(ISNUMBER(P45),K45&lt;&gt;"",L45&lt;&gt;"",M45&lt;&gt;"",OR(J45="None",J45="Access supports only",J45="Instructional hints",J45="Modelled together")),MIN(MIN(F45:I45),IF(OR(J45="Instructional hints",J45="Modelled together"),2,4)),"")</x:f>
      </x:c>
      <x:c r="R45" s="11"/>
      <x:c r="S45" s="11"/>
      <x:c r="T45" s="13"/>
      <x:c r="U45" s="10" t="str">
        <x:f>IF(AND(A45&lt;&gt;"",COUNTIF($A$5:$A$154,A45)=1,OR(B45="MM12",B45="COM11",B45="IBDS"),C45&lt;&gt;"",COUNTIFS(Roster!$A$5:$A$94,B45,Roster!$B$5:$B$94,C45)=1,OR(AND(B45="IBDS",OR(D45="DS-A",D45="DS-B")),AND(B45&lt;&gt;"IBDS",OR(D45="PS-A",D45="PS-B"))),ISNUMBER(E45),E45&gt;0,E45&lt;=TODAY(),OR(T45="",AND(ISNUMBER(T45),T45&gt;=E45)),O45="Yes",ISNUMBER(Q45),ISNUMBER(R45),R45=INT(R45),R45&gt;=1,R45&lt;=4,S45&lt;&gt;"",OR(J45="None",J45="Access supports only",R45&lt;=2)),R45,"")</x:f>
      </x:c>
      <x:c r="V45" s="10" t="str">
        <x:f>IF(OR(B45="",C45=""),"",B45&amp;"|"&amp;C45)</x:f>
      </x:c>
      <x:c r="W45" s="10" t="str">
        <x:f>IF(AND(ISNUMBER(U45),OR(J45="None",J45="Access supports only")),1,"")</x:f>
      </x:c>
      <x:c r="X45" s="10" t="str">
        <x:f>IF(A45="","",ROW())</x:f>
      </x:c>
    </x:row>
    <x:row r="46" ht="44" customHeight="1">
      <x:c r="A46" s="11"/>
      <x:c r="B46" s="11"/>
      <x:c r="C46" s="11"/>
      <x:c r="D46" s="11"/>
      <x:c r="E46" s="13"/>
      <x:c r="F46" s="11"/>
      <x:c r="G46" s="11"/>
      <x:c r="H46" s="11"/>
      <x:c r="I46" s="11"/>
      <x:c r="J46" s="11"/>
      <x:c r="K46" s="11"/>
      <x:c r="L46" s="11"/>
      <x:c r="M46" s="11"/>
      <x:c r="N46" s="11"/>
      <x:c r="O46" s="11"/>
      <x:c r="P46" s="10" t="str">
        <x:f>IF(AND(COUNT(F46:I46)=4,MIN(F46:I46)&gt;=1,MAX(F46:I46)&lt;=4,F46=INT(F46),G46=INT(G46),H46=INT(H46),I46=INT(I46)),SUM(F46:I46),"")</x:f>
      </x:c>
      <x:c r="Q46" s="10" t="str">
        <x:f>IF(AND(ISNUMBER(P46),K46&lt;&gt;"",L46&lt;&gt;"",M46&lt;&gt;"",OR(J46="None",J46="Access supports only",J46="Instructional hints",J46="Modelled together")),MIN(MIN(F46:I46),IF(OR(J46="Instructional hints",J46="Modelled together"),2,4)),"")</x:f>
      </x:c>
      <x:c r="R46" s="11"/>
      <x:c r="S46" s="11"/>
      <x:c r="T46" s="13"/>
      <x:c r="U46" s="10" t="str">
        <x:f>IF(AND(A46&lt;&gt;"",COUNTIF($A$5:$A$154,A46)=1,OR(B46="MM12",B46="COM11",B46="IBDS"),C46&lt;&gt;"",COUNTIFS(Roster!$A$5:$A$94,B46,Roster!$B$5:$B$94,C46)=1,OR(AND(B46="IBDS",OR(D46="DS-A",D46="DS-B")),AND(B46&lt;&gt;"IBDS",OR(D46="PS-A",D46="PS-B"))),ISNUMBER(E46),E46&gt;0,E46&lt;=TODAY(),OR(T46="",AND(ISNUMBER(T46),T46&gt;=E46)),O46="Yes",ISNUMBER(Q46),ISNUMBER(R46),R46=INT(R46),R46&gt;=1,R46&lt;=4,S46&lt;&gt;"",OR(J46="None",J46="Access supports only",R46&lt;=2)),R46,"")</x:f>
      </x:c>
      <x:c r="V46" s="10" t="str">
        <x:f>IF(OR(B46="",C46=""),"",B46&amp;"|"&amp;C46)</x:f>
      </x:c>
      <x:c r="W46" s="10" t="str">
        <x:f>IF(AND(ISNUMBER(U46),OR(J46="None",J46="Access supports only")),1,"")</x:f>
      </x:c>
      <x:c r="X46" s="10" t="str">
        <x:f>IF(A46="","",ROW())</x:f>
      </x:c>
    </x:row>
    <x:row r="47" ht="44" customHeight="1">
      <x:c r="A47" s="11"/>
      <x:c r="B47" s="11"/>
      <x:c r="C47" s="11"/>
      <x:c r="D47" s="11"/>
      <x:c r="E47" s="13"/>
      <x:c r="F47" s="11"/>
      <x:c r="G47" s="11"/>
      <x:c r="H47" s="11"/>
      <x:c r="I47" s="11"/>
      <x:c r="J47" s="11"/>
      <x:c r="K47" s="11"/>
      <x:c r="L47" s="11"/>
      <x:c r="M47" s="11"/>
      <x:c r="N47" s="11"/>
      <x:c r="O47" s="11"/>
      <x:c r="P47" s="10" t="str">
        <x:f>IF(AND(COUNT(F47:I47)=4,MIN(F47:I47)&gt;=1,MAX(F47:I47)&lt;=4,F47=INT(F47),G47=INT(G47),H47=INT(H47),I47=INT(I47)),SUM(F47:I47),"")</x:f>
      </x:c>
      <x:c r="Q47" s="10" t="str">
        <x:f>IF(AND(ISNUMBER(P47),K47&lt;&gt;"",L47&lt;&gt;"",M47&lt;&gt;"",OR(J47="None",J47="Access supports only",J47="Instructional hints",J47="Modelled together")),MIN(MIN(F47:I47),IF(OR(J47="Instructional hints",J47="Modelled together"),2,4)),"")</x:f>
      </x:c>
      <x:c r="R47" s="11"/>
      <x:c r="S47" s="11"/>
      <x:c r="T47" s="13"/>
      <x:c r="U47" s="10" t="str">
        <x:f>IF(AND(A47&lt;&gt;"",COUNTIF($A$5:$A$154,A47)=1,OR(B47="MM12",B47="COM11",B47="IBDS"),C47&lt;&gt;"",COUNTIFS(Roster!$A$5:$A$94,B47,Roster!$B$5:$B$94,C47)=1,OR(AND(B47="IBDS",OR(D47="DS-A",D47="DS-B")),AND(B47&lt;&gt;"IBDS",OR(D47="PS-A",D47="PS-B"))),ISNUMBER(E47),E47&gt;0,E47&lt;=TODAY(),OR(T47="",AND(ISNUMBER(T47),T47&gt;=E47)),O47="Yes",ISNUMBER(Q47),ISNUMBER(R47),R47=INT(R47),R47&gt;=1,R47&lt;=4,S47&lt;&gt;"",OR(J47="None",J47="Access supports only",R47&lt;=2)),R47,"")</x:f>
      </x:c>
      <x:c r="V47" s="10" t="str">
        <x:f>IF(OR(B47="",C47=""),"",B47&amp;"|"&amp;C47)</x:f>
      </x:c>
      <x:c r="W47" s="10" t="str">
        <x:f>IF(AND(ISNUMBER(U47),OR(J47="None",J47="Access supports only")),1,"")</x:f>
      </x:c>
      <x:c r="X47" s="10" t="str">
        <x:f>IF(A47="","",ROW())</x:f>
      </x:c>
    </x:row>
    <x:row r="48" ht="44" customHeight="1">
      <x:c r="A48" s="11"/>
      <x:c r="B48" s="11"/>
      <x:c r="C48" s="11"/>
      <x:c r="D48" s="11"/>
      <x:c r="E48" s="13"/>
      <x:c r="F48" s="11"/>
      <x:c r="G48" s="11"/>
      <x:c r="H48" s="11"/>
      <x:c r="I48" s="11"/>
      <x:c r="J48" s="11"/>
      <x:c r="K48" s="11"/>
      <x:c r="L48" s="11"/>
      <x:c r="M48" s="11"/>
      <x:c r="N48" s="11"/>
      <x:c r="O48" s="11"/>
      <x:c r="P48" s="10" t="str">
        <x:f>IF(AND(COUNT(F48:I48)=4,MIN(F48:I48)&gt;=1,MAX(F48:I48)&lt;=4,F48=INT(F48),G48=INT(G48),H48=INT(H48),I48=INT(I48)),SUM(F48:I48),"")</x:f>
      </x:c>
      <x:c r="Q48" s="10" t="str">
        <x:f>IF(AND(ISNUMBER(P48),K48&lt;&gt;"",L48&lt;&gt;"",M48&lt;&gt;"",OR(J48="None",J48="Access supports only",J48="Instructional hints",J48="Modelled together")),MIN(MIN(F48:I48),IF(OR(J48="Instructional hints",J48="Modelled together"),2,4)),"")</x:f>
      </x:c>
      <x:c r="R48" s="11"/>
      <x:c r="S48" s="11"/>
      <x:c r="T48" s="13"/>
      <x:c r="U48" s="10" t="str">
        <x:f>IF(AND(A48&lt;&gt;"",COUNTIF($A$5:$A$154,A48)=1,OR(B48="MM12",B48="COM11",B48="IBDS"),C48&lt;&gt;"",COUNTIFS(Roster!$A$5:$A$94,B48,Roster!$B$5:$B$94,C48)=1,OR(AND(B48="IBDS",OR(D48="DS-A",D48="DS-B")),AND(B48&lt;&gt;"IBDS",OR(D48="PS-A",D48="PS-B"))),ISNUMBER(E48),E48&gt;0,E48&lt;=TODAY(),OR(T48="",AND(ISNUMBER(T48),T48&gt;=E48)),O48="Yes",ISNUMBER(Q48),ISNUMBER(R48),R48=INT(R48),R48&gt;=1,R48&lt;=4,S48&lt;&gt;"",OR(J48="None",J48="Access supports only",R48&lt;=2)),R48,"")</x:f>
      </x:c>
      <x:c r="V48" s="10" t="str">
        <x:f>IF(OR(B48="",C48=""),"",B48&amp;"|"&amp;C48)</x:f>
      </x:c>
      <x:c r="W48" s="10" t="str">
        <x:f>IF(AND(ISNUMBER(U48),OR(J48="None",J48="Access supports only")),1,"")</x:f>
      </x:c>
      <x:c r="X48" s="10" t="str">
        <x:f>IF(A48="","",ROW())</x:f>
      </x:c>
    </x:row>
    <x:row r="49" ht="44" customHeight="1">
      <x:c r="A49" s="11"/>
      <x:c r="B49" s="11"/>
      <x:c r="C49" s="11"/>
      <x:c r="D49" s="11"/>
      <x:c r="E49" s="13"/>
      <x:c r="F49" s="11"/>
      <x:c r="G49" s="11"/>
      <x:c r="H49" s="11"/>
      <x:c r="I49" s="11"/>
      <x:c r="J49" s="11"/>
      <x:c r="K49" s="11"/>
      <x:c r="L49" s="11"/>
      <x:c r="M49" s="11"/>
      <x:c r="N49" s="11"/>
      <x:c r="O49" s="11"/>
      <x:c r="P49" s="10" t="str">
        <x:f>IF(AND(COUNT(F49:I49)=4,MIN(F49:I49)&gt;=1,MAX(F49:I49)&lt;=4,F49=INT(F49),G49=INT(G49),H49=INT(H49),I49=INT(I49)),SUM(F49:I49),"")</x:f>
      </x:c>
      <x:c r="Q49" s="10" t="str">
        <x:f>IF(AND(ISNUMBER(P49),K49&lt;&gt;"",L49&lt;&gt;"",M49&lt;&gt;"",OR(J49="None",J49="Access supports only",J49="Instructional hints",J49="Modelled together")),MIN(MIN(F49:I49),IF(OR(J49="Instructional hints",J49="Modelled together"),2,4)),"")</x:f>
      </x:c>
      <x:c r="R49" s="11"/>
      <x:c r="S49" s="11"/>
      <x:c r="T49" s="13"/>
      <x:c r="U49" s="10" t="str">
        <x:f>IF(AND(A49&lt;&gt;"",COUNTIF($A$5:$A$154,A49)=1,OR(B49="MM12",B49="COM11",B49="IBDS"),C49&lt;&gt;"",COUNTIFS(Roster!$A$5:$A$94,B49,Roster!$B$5:$B$94,C49)=1,OR(AND(B49="IBDS",OR(D49="DS-A",D49="DS-B")),AND(B49&lt;&gt;"IBDS",OR(D49="PS-A",D49="PS-B"))),ISNUMBER(E49),E49&gt;0,E49&lt;=TODAY(),OR(T49="",AND(ISNUMBER(T49),T49&gt;=E49)),O49="Yes",ISNUMBER(Q49),ISNUMBER(R49),R49=INT(R49),R49&gt;=1,R49&lt;=4,S49&lt;&gt;"",OR(J49="None",J49="Access supports only",R49&lt;=2)),R49,"")</x:f>
      </x:c>
      <x:c r="V49" s="10" t="str">
        <x:f>IF(OR(B49="",C49=""),"",B49&amp;"|"&amp;C49)</x:f>
      </x:c>
      <x:c r="W49" s="10" t="str">
        <x:f>IF(AND(ISNUMBER(U49),OR(J49="None",J49="Access supports only")),1,"")</x:f>
      </x:c>
      <x:c r="X49" s="10" t="str">
        <x:f>IF(A49="","",ROW())</x:f>
      </x:c>
    </x:row>
    <x:row r="50" ht="44" customHeight="1">
      <x:c r="A50" s="11"/>
      <x:c r="B50" s="11"/>
      <x:c r="C50" s="11"/>
      <x:c r="D50" s="11"/>
      <x:c r="E50" s="13"/>
      <x:c r="F50" s="11"/>
      <x:c r="G50" s="11"/>
      <x:c r="H50" s="11"/>
      <x:c r="I50" s="11"/>
      <x:c r="J50" s="11"/>
      <x:c r="K50" s="11"/>
      <x:c r="L50" s="11"/>
      <x:c r="M50" s="11"/>
      <x:c r="N50" s="11"/>
      <x:c r="O50" s="11"/>
      <x:c r="P50" s="10" t="str">
        <x:f>IF(AND(COUNT(F50:I50)=4,MIN(F50:I50)&gt;=1,MAX(F50:I50)&lt;=4,F50=INT(F50),G50=INT(G50),H50=INT(H50),I50=INT(I50)),SUM(F50:I50),"")</x:f>
      </x:c>
      <x:c r="Q50" s="10" t="str">
        <x:f>IF(AND(ISNUMBER(P50),K50&lt;&gt;"",L50&lt;&gt;"",M50&lt;&gt;"",OR(J50="None",J50="Access supports only",J50="Instructional hints",J50="Modelled together")),MIN(MIN(F50:I50),IF(OR(J50="Instructional hints",J50="Modelled together"),2,4)),"")</x:f>
      </x:c>
      <x:c r="R50" s="11"/>
      <x:c r="S50" s="11"/>
      <x:c r="T50" s="13"/>
      <x:c r="U50" s="10" t="str">
        <x:f>IF(AND(A50&lt;&gt;"",COUNTIF($A$5:$A$154,A50)=1,OR(B50="MM12",B50="COM11",B50="IBDS"),C50&lt;&gt;"",COUNTIFS(Roster!$A$5:$A$94,B50,Roster!$B$5:$B$94,C50)=1,OR(AND(B50="IBDS",OR(D50="DS-A",D50="DS-B")),AND(B50&lt;&gt;"IBDS",OR(D50="PS-A",D50="PS-B"))),ISNUMBER(E50),E50&gt;0,E50&lt;=TODAY(),OR(T50="",AND(ISNUMBER(T50),T50&gt;=E50)),O50="Yes",ISNUMBER(Q50),ISNUMBER(R50),R50=INT(R50),R50&gt;=1,R50&lt;=4,S50&lt;&gt;"",OR(J50="None",J50="Access supports only",R50&lt;=2)),R50,"")</x:f>
      </x:c>
      <x:c r="V50" s="10" t="str">
        <x:f>IF(OR(B50="",C50=""),"",B50&amp;"|"&amp;C50)</x:f>
      </x:c>
      <x:c r="W50" s="10" t="str">
        <x:f>IF(AND(ISNUMBER(U50),OR(J50="None",J50="Access supports only")),1,"")</x:f>
      </x:c>
      <x:c r="X50" s="10" t="str">
        <x:f>IF(A50="","",ROW())</x:f>
      </x:c>
    </x:row>
    <x:row r="51" ht="44" customHeight="1">
      <x:c r="A51" s="11"/>
      <x:c r="B51" s="11"/>
      <x:c r="C51" s="11"/>
      <x:c r="D51" s="11"/>
      <x:c r="E51" s="13"/>
      <x:c r="F51" s="11"/>
      <x:c r="G51" s="11"/>
      <x:c r="H51" s="11"/>
      <x:c r="I51" s="11"/>
      <x:c r="J51" s="11"/>
      <x:c r="K51" s="11"/>
      <x:c r="L51" s="11"/>
      <x:c r="M51" s="11"/>
      <x:c r="N51" s="11"/>
      <x:c r="O51" s="11"/>
      <x:c r="P51" s="10" t="str">
        <x:f>IF(AND(COUNT(F51:I51)=4,MIN(F51:I51)&gt;=1,MAX(F51:I51)&lt;=4,F51=INT(F51),G51=INT(G51),H51=INT(H51),I51=INT(I51)),SUM(F51:I51),"")</x:f>
      </x:c>
      <x:c r="Q51" s="10" t="str">
        <x:f>IF(AND(ISNUMBER(P51),K51&lt;&gt;"",L51&lt;&gt;"",M51&lt;&gt;"",OR(J51="None",J51="Access supports only",J51="Instructional hints",J51="Modelled together")),MIN(MIN(F51:I51),IF(OR(J51="Instructional hints",J51="Modelled together"),2,4)),"")</x:f>
      </x:c>
      <x:c r="R51" s="11"/>
      <x:c r="S51" s="11"/>
      <x:c r="T51" s="13"/>
      <x:c r="U51" s="10" t="str">
        <x:f>IF(AND(A51&lt;&gt;"",COUNTIF($A$5:$A$154,A51)=1,OR(B51="MM12",B51="COM11",B51="IBDS"),C51&lt;&gt;"",COUNTIFS(Roster!$A$5:$A$94,B51,Roster!$B$5:$B$94,C51)=1,OR(AND(B51="IBDS",OR(D51="DS-A",D51="DS-B")),AND(B51&lt;&gt;"IBDS",OR(D51="PS-A",D51="PS-B"))),ISNUMBER(E51),E51&gt;0,E51&lt;=TODAY(),OR(T51="",AND(ISNUMBER(T51),T51&gt;=E51)),O51="Yes",ISNUMBER(Q51),ISNUMBER(R51),R51=INT(R51),R51&gt;=1,R51&lt;=4,S51&lt;&gt;"",OR(J51="None",J51="Access supports only",R51&lt;=2)),R51,"")</x:f>
      </x:c>
      <x:c r="V51" s="10" t="str">
        <x:f>IF(OR(B51="",C51=""),"",B51&amp;"|"&amp;C51)</x:f>
      </x:c>
      <x:c r="W51" s="10" t="str">
        <x:f>IF(AND(ISNUMBER(U51),OR(J51="None",J51="Access supports only")),1,"")</x:f>
      </x:c>
      <x:c r="X51" s="10" t="str">
        <x:f>IF(A51="","",ROW())</x:f>
      </x:c>
    </x:row>
    <x:row r="52" ht="44" customHeight="1">
      <x:c r="A52" s="11"/>
      <x:c r="B52" s="11"/>
      <x:c r="C52" s="11"/>
      <x:c r="D52" s="11"/>
      <x:c r="E52" s="13"/>
      <x:c r="F52" s="11"/>
      <x:c r="G52" s="11"/>
      <x:c r="H52" s="11"/>
      <x:c r="I52" s="11"/>
      <x:c r="J52" s="11"/>
      <x:c r="K52" s="11"/>
      <x:c r="L52" s="11"/>
      <x:c r="M52" s="11"/>
      <x:c r="N52" s="11"/>
      <x:c r="O52" s="11"/>
      <x:c r="P52" s="10" t="str">
        <x:f>IF(AND(COUNT(F52:I52)=4,MIN(F52:I52)&gt;=1,MAX(F52:I52)&lt;=4,F52=INT(F52),G52=INT(G52),H52=INT(H52),I52=INT(I52)),SUM(F52:I52),"")</x:f>
      </x:c>
      <x:c r="Q52" s="10" t="str">
        <x:f>IF(AND(ISNUMBER(P52),K52&lt;&gt;"",L52&lt;&gt;"",M52&lt;&gt;"",OR(J52="None",J52="Access supports only",J52="Instructional hints",J52="Modelled together")),MIN(MIN(F52:I52),IF(OR(J52="Instructional hints",J52="Modelled together"),2,4)),"")</x:f>
      </x:c>
      <x:c r="R52" s="11"/>
      <x:c r="S52" s="11"/>
      <x:c r="T52" s="13"/>
      <x:c r="U52" s="10" t="str">
        <x:f>IF(AND(A52&lt;&gt;"",COUNTIF($A$5:$A$154,A52)=1,OR(B52="MM12",B52="COM11",B52="IBDS"),C52&lt;&gt;"",COUNTIFS(Roster!$A$5:$A$94,B52,Roster!$B$5:$B$94,C52)=1,OR(AND(B52="IBDS",OR(D52="DS-A",D52="DS-B")),AND(B52&lt;&gt;"IBDS",OR(D52="PS-A",D52="PS-B"))),ISNUMBER(E52),E52&gt;0,E52&lt;=TODAY(),OR(T52="",AND(ISNUMBER(T52),T52&gt;=E52)),O52="Yes",ISNUMBER(Q52),ISNUMBER(R52),R52=INT(R52),R52&gt;=1,R52&lt;=4,S52&lt;&gt;"",OR(J52="None",J52="Access supports only",R52&lt;=2)),R52,"")</x:f>
      </x:c>
      <x:c r="V52" s="10" t="str">
        <x:f>IF(OR(B52="",C52=""),"",B52&amp;"|"&amp;C52)</x:f>
      </x:c>
      <x:c r="W52" s="10" t="str">
        <x:f>IF(AND(ISNUMBER(U52),OR(J52="None",J52="Access supports only")),1,"")</x:f>
      </x:c>
      <x:c r="X52" s="10" t="str">
        <x:f>IF(A52="","",ROW())</x:f>
      </x:c>
    </x:row>
    <x:row r="53" ht="44" customHeight="1">
      <x:c r="A53" s="11"/>
      <x:c r="B53" s="11"/>
      <x:c r="C53" s="11"/>
      <x:c r="D53" s="11"/>
      <x:c r="E53" s="13"/>
      <x:c r="F53" s="11"/>
      <x:c r="G53" s="11"/>
      <x:c r="H53" s="11"/>
      <x:c r="I53" s="11"/>
      <x:c r="J53" s="11"/>
      <x:c r="K53" s="11"/>
      <x:c r="L53" s="11"/>
      <x:c r="M53" s="11"/>
      <x:c r="N53" s="11"/>
      <x:c r="O53" s="11"/>
      <x:c r="P53" s="10" t="str">
        <x:f>IF(AND(COUNT(F53:I53)=4,MIN(F53:I53)&gt;=1,MAX(F53:I53)&lt;=4,F53=INT(F53),G53=INT(G53),H53=INT(H53),I53=INT(I53)),SUM(F53:I53),"")</x:f>
      </x:c>
      <x:c r="Q53" s="10" t="str">
        <x:f>IF(AND(ISNUMBER(P53),K53&lt;&gt;"",L53&lt;&gt;"",M53&lt;&gt;"",OR(J53="None",J53="Access supports only",J53="Instructional hints",J53="Modelled together")),MIN(MIN(F53:I53),IF(OR(J53="Instructional hints",J53="Modelled together"),2,4)),"")</x:f>
      </x:c>
      <x:c r="R53" s="11"/>
      <x:c r="S53" s="11"/>
      <x:c r="T53" s="13"/>
      <x:c r="U53" s="10" t="str">
        <x:f>IF(AND(A53&lt;&gt;"",COUNTIF($A$5:$A$154,A53)=1,OR(B53="MM12",B53="COM11",B53="IBDS"),C53&lt;&gt;"",COUNTIFS(Roster!$A$5:$A$94,B53,Roster!$B$5:$B$94,C53)=1,OR(AND(B53="IBDS",OR(D53="DS-A",D53="DS-B")),AND(B53&lt;&gt;"IBDS",OR(D53="PS-A",D53="PS-B"))),ISNUMBER(E53),E53&gt;0,E53&lt;=TODAY(),OR(T53="",AND(ISNUMBER(T53),T53&gt;=E53)),O53="Yes",ISNUMBER(Q53),ISNUMBER(R53),R53=INT(R53),R53&gt;=1,R53&lt;=4,S53&lt;&gt;"",OR(J53="None",J53="Access supports only",R53&lt;=2)),R53,"")</x:f>
      </x:c>
      <x:c r="V53" s="10" t="str">
        <x:f>IF(OR(B53="",C53=""),"",B53&amp;"|"&amp;C53)</x:f>
      </x:c>
      <x:c r="W53" s="10" t="str">
        <x:f>IF(AND(ISNUMBER(U53),OR(J53="None",J53="Access supports only")),1,"")</x:f>
      </x:c>
      <x:c r="X53" s="10" t="str">
        <x:f>IF(A53="","",ROW())</x:f>
      </x:c>
    </x:row>
    <x:row r="54" ht="44" customHeight="1">
      <x:c r="A54" s="11"/>
      <x:c r="B54" s="11"/>
      <x:c r="C54" s="11"/>
      <x:c r="D54" s="11"/>
      <x:c r="E54" s="13"/>
      <x:c r="F54" s="11"/>
      <x:c r="G54" s="11"/>
      <x:c r="H54" s="11"/>
      <x:c r="I54" s="11"/>
      <x:c r="J54" s="11"/>
      <x:c r="K54" s="11"/>
      <x:c r="L54" s="11"/>
      <x:c r="M54" s="11"/>
      <x:c r="N54" s="11"/>
      <x:c r="O54" s="11"/>
      <x:c r="P54" s="10" t="str">
        <x:f>IF(AND(COUNT(F54:I54)=4,MIN(F54:I54)&gt;=1,MAX(F54:I54)&lt;=4,F54=INT(F54),G54=INT(G54),H54=INT(H54),I54=INT(I54)),SUM(F54:I54),"")</x:f>
      </x:c>
      <x:c r="Q54" s="10" t="str">
        <x:f>IF(AND(ISNUMBER(P54),K54&lt;&gt;"",L54&lt;&gt;"",M54&lt;&gt;"",OR(J54="None",J54="Access supports only",J54="Instructional hints",J54="Modelled together")),MIN(MIN(F54:I54),IF(OR(J54="Instructional hints",J54="Modelled together"),2,4)),"")</x:f>
      </x:c>
      <x:c r="R54" s="11"/>
      <x:c r="S54" s="11"/>
      <x:c r="T54" s="13"/>
      <x:c r="U54" s="10" t="str">
        <x:f>IF(AND(A54&lt;&gt;"",COUNTIF($A$5:$A$154,A54)=1,OR(B54="MM12",B54="COM11",B54="IBDS"),C54&lt;&gt;"",COUNTIFS(Roster!$A$5:$A$94,B54,Roster!$B$5:$B$94,C54)=1,OR(AND(B54="IBDS",OR(D54="DS-A",D54="DS-B")),AND(B54&lt;&gt;"IBDS",OR(D54="PS-A",D54="PS-B"))),ISNUMBER(E54),E54&gt;0,E54&lt;=TODAY(),OR(T54="",AND(ISNUMBER(T54),T54&gt;=E54)),O54="Yes",ISNUMBER(Q54),ISNUMBER(R54),R54=INT(R54),R54&gt;=1,R54&lt;=4,S54&lt;&gt;"",OR(J54="None",J54="Access supports only",R54&lt;=2)),R54,"")</x:f>
      </x:c>
      <x:c r="V54" s="10" t="str">
        <x:f>IF(OR(B54="",C54=""),"",B54&amp;"|"&amp;C54)</x:f>
      </x:c>
      <x:c r="W54" s="10" t="str">
        <x:f>IF(AND(ISNUMBER(U54),OR(J54="None",J54="Access supports only")),1,"")</x:f>
      </x:c>
      <x:c r="X54" s="10" t="str">
        <x:f>IF(A54="","",ROW())</x:f>
      </x:c>
    </x:row>
    <x:row r="55" ht="44" customHeight="1">
      <x:c r="A55" s="11"/>
      <x:c r="B55" s="11"/>
      <x:c r="C55" s="11"/>
      <x:c r="D55" s="11"/>
      <x:c r="E55" s="13"/>
      <x:c r="F55" s="11"/>
      <x:c r="G55" s="11"/>
      <x:c r="H55" s="11"/>
      <x:c r="I55" s="11"/>
      <x:c r="J55" s="11"/>
      <x:c r="K55" s="11"/>
      <x:c r="L55" s="11"/>
      <x:c r="M55" s="11"/>
      <x:c r="N55" s="11"/>
      <x:c r="O55" s="11"/>
      <x:c r="P55" s="10" t="str">
        <x:f>IF(AND(COUNT(F55:I55)=4,MIN(F55:I55)&gt;=1,MAX(F55:I55)&lt;=4,F55=INT(F55),G55=INT(G55),H55=INT(H55),I55=INT(I55)),SUM(F55:I55),"")</x:f>
      </x:c>
      <x:c r="Q55" s="10" t="str">
        <x:f>IF(AND(ISNUMBER(P55),K55&lt;&gt;"",L55&lt;&gt;"",M55&lt;&gt;"",OR(J55="None",J55="Access supports only",J55="Instructional hints",J55="Modelled together")),MIN(MIN(F55:I55),IF(OR(J55="Instructional hints",J55="Modelled together"),2,4)),"")</x:f>
      </x:c>
      <x:c r="R55" s="11"/>
      <x:c r="S55" s="11"/>
      <x:c r="T55" s="13"/>
      <x:c r="U55" s="10" t="str">
        <x:f>IF(AND(A55&lt;&gt;"",COUNTIF($A$5:$A$154,A55)=1,OR(B55="MM12",B55="COM11",B55="IBDS"),C55&lt;&gt;"",COUNTIFS(Roster!$A$5:$A$94,B55,Roster!$B$5:$B$94,C55)=1,OR(AND(B55="IBDS",OR(D55="DS-A",D55="DS-B")),AND(B55&lt;&gt;"IBDS",OR(D55="PS-A",D55="PS-B"))),ISNUMBER(E55),E55&gt;0,E55&lt;=TODAY(),OR(T55="",AND(ISNUMBER(T55),T55&gt;=E55)),O55="Yes",ISNUMBER(Q55),ISNUMBER(R55),R55=INT(R55),R55&gt;=1,R55&lt;=4,S55&lt;&gt;"",OR(J55="None",J55="Access supports only",R55&lt;=2)),R55,"")</x:f>
      </x:c>
      <x:c r="V55" s="10" t="str">
        <x:f>IF(OR(B55="",C55=""),"",B55&amp;"|"&amp;C55)</x:f>
      </x:c>
      <x:c r="W55" s="10" t="str">
        <x:f>IF(AND(ISNUMBER(U55),OR(J55="None",J55="Access supports only")),1,"")</x:f>
      </x:c>
      <x:c r="X55" s="10" t="str">
        <x:f>IF(A55="","",ROW())</x:f>
      </x:c>
    </x:row>
    <x:row r="56" ht="44" customHeight="1">
      <x:c r="A56" s="11"/>
      <x:c r="B56" s="11"/>
      <x:c r="C56" s="11"/>
      <x:c r="D56" s="11"/>
      <x:c r="E56" s="13"/>
      <x:c r="F56" s="11"/>
      <x:c r="G56" s="11"/>
      <x:c r="H56" s="11"/>
      <x:c r="I56" s="11"/>
      <x:c r="J56" s="11"/>
      <x:c r="K56" s="11"/>
      <x:c r="L56" s="11"/>
      <x:c r="M56" s="11"/>
      <x:c r="N56" s="11"/>
      <x:c r="O56" s="11"/>
      <x:c r="P56" s="10" t="str">
        <x:f>IF(AND(COUNT(F56:I56)=4,MIN(F56:I56)&gt;=1,MAX(F56:I56)&lt;=4,F56=INT(F56),G56=INT(G56),H56=INT(H56),I56=INT(I56)),SUM(F56:I56),"")</x:f>
      </x:c>
      <x:c r="Q56" s="10" t="str">
        <x:f>IF(AND(ISNUMBER(P56),K56&lt;&gt;"",L56&lt;&gt;"",M56&lt;&gt;"",OR(J56="None",J56="Access supports only",J56="Instructional hints",J56="Modelled together")),MIN(MIN(F56:I56),IF(OR(J56="Instructional hints",J56="Modelled together"),2,4)),"")</x:f>
      </x:c>
      <x:c r="R56" s="11"/>
      <x:c r="S56" s="11"/>
      <x:c r="T56" s="13"/>
      <x:c r="U56" s="10" t="str">
        <x:f>IF(AND(A56&lt;&gt;"",COUNTIF($A$5:$A$154,A56)=1,OR(B56="MM12",B56="COM11",B56="IBDS"),C56&lt;&gt;"",COUNTIFS(Roster!$A$5:$A$94,B56,Roster!$B$5:$B$94,C56)=1,OR(AND(B56="IBDS",OR(D56="DS-A",D56="DS-B")),AND(B56&lt;&gt;"IBDS",OR(D56="PS-A",D56="PS-B"))),ISNUMBER(E56),E56&gt;0,E56&lt;=TODAY(),OR(T56="",AND(ISNUMBER(T56),T56&gt;=E56)),O56="Yes",ISNUMBER(Q56),ISNUMBER(R56),R56=INT(R56),R56&gt;=1,R56&lt;=4,S56&lt;&gt;"",OR(J56="None",J56="Access supports only",R56&lt;=2)),R56,"")</x:f>
      </x:c>
      <x:c r="V56" s="10" t="str">
        <x:f>IF(OR(B56="",C56=""),"",B56&amp;"|"&amp;C56)</x:f>
      </x:c>
      <x:c r="W56" s="10" t="str">
        <x:f>IF(AND(ISNUMBER(U56),OR(J56="None",J56="Access supports only")),1,"")</x:f>
      </x:c>
      <x:c r="X56" s="10" t="str">
        <x:f>IF(A56="","",ROW())</x:f>
      </x:c>
    </x:row>
    <x:row r="57" ht="44" customHeight="1">
      <x:c r="A57" s="11"/>
      <x:c r="B57" s="11"/>
      <x:c r="C57" s="11"/>
      <x:c r="D57" s="11"/>
      <x:c r="E57" s="13"/>
      <x:c r="F57" s="11"/>
      <x:c r="G57" s="11"/>
      <x:c r="H57" s="11"/>
      <x:c r="I57" s="11"/>
      <x:c r="J57" s="11"/>
      <x:c r="K57" s="11"/>
      <x:c r="L57" s="11"/>
      <x:c r="M57" s="11"/>
      <x:c r="N57" s="11"/>
      <x:c r="O57" s="11"/>
      <x:c r="P57" s="10" t="str">
        <x:f>IF(AND(COUNT(F57:I57)=4,MIN(F57:I57)&gt;=1,MAX(F57:I57)&lt;=4,F57=INT(F57),G57=INT(G57),H57=INT(H57),I57=INT(I57)),SUM(F57:I57),"")</x:f>
      </x:c>
      <x:c r="Q57" s="10" t="str">
        <x:f>IF(AND(ISNUMBER(P57),K57&lt;&gt;"",L57&lt;&gt;"",M57&lt;&gt;"",OR(J57="None",J57="Access supports only",J57="Instructional hints",J57="Modelled together")),MIN(MIN(F57:I57),IF(OR(J57="Instructional hints",J57="Modelled together"),2,4)),"")</x:f>
      </x:c>
      <x:c r="R57" s="11"/>
      <x:c r="S57" s="11"/>
      <x:c r="T57" s="13"/>
      <x:c r="U57" s="10" t="str">
        <x:f>IF(AND(A57&lt;&gt;"",COUNTIF($A$5:$A$154,A57)=1,OR(B57="MM12",B57="COM11",B57="IBDS"),C57&lt;&gt;"",COUNTIFS(Roster!$A$5:$A$94,B57,Roster!$B$5:$B$94,C57)=1,OR(AND(B57="IBDS",OR(D57="DS-A",D57="DS-B")),AND(B57&lt;&gt;"IBDS",OR(D57="PS-A",D57="PS-B"))),ISNUMBER(E57),E57&gt;0,E57&lt;=TODAY(),OR(T57="",AND(ISNUMBER(T57),T57&gt;=E57)),O57="Yes",ISNUMBER(Q57),ISNUMBER(R57),R57=INT(R57),R57&gt;=1,R57&lt;=4,S57&lt;&gt;"",OR(J57="None",J57="Access supports only",R57&lt;=2)),R57,"")</x:f>
      </x:c>
      <x:c r="V57" s="10" t="str">
        <x:f>IF(OR(B57="",C57=""),"",B57&amp;"|"&amp;C57)</x:f>
      </x:c>
      <x:c r="W57" s="10" t="str">
        <x:f>IF(AND(ISNUMBER(U57),OR(J57="None",J57="Access supports only")),1,"")</x:f>
      </x:c>
      <x:c r="X57" s="10" t="str">
        <x:f>IF(A57="","",ROW())</x:f>
      </x:c>
    </x:row>
    <x:row r="58" ht="44" customHeight="1">
      <x:c r="A58" s="11"/>
      <x:c r="B58" s="11"/>
      <x:c r="C58" s="11"/>
      <x:c r="D58" s="11"/>
      <x:c r="E58" s="13"/>
      <x:c r="F58" s="11"/>
      <x:c r="G58" s="11"/>
      <x:c r="H58" s="11"/>
      <x:c r="I58" s="11"/>
      <x:c r="J58" s="11"/>
      <x:c r="K58" s="11"/>
      <x:c r="L58" s="11"/>
      <x:c r="M58" s="11"/>
      <x:c r="N58" s="11"/>
      <x:c r="O58" s="11"/>
      <x:c r="P58" s="10" t="str">
        <x:f>IF(AND(COUNT(F58:I58)=4,MIN(F58:I58)&gt;=1,MAX(F58:I58)&lt;=4,F58=INT(F58),G58=INT(G58),H58=INT(H58),I58=INT(I58)),SUM(F58:I58),"")</x:f>
      </x:c>
      <x:c r="Q58" s="10" t="str">
        <x:f>IF(AND(ISNUMBER(P58),K58&lt;&gt;"",L58&lt;&gt;"",M58&lt;&gt;"",OR(J58="None",J58="Access supports only",J58="Instructional hints",J58="Modelled together")),MIN(MIN(F58:I58),IF(OR(J58="Instructional hints",J58="Modelled together"),2,4)),"")</x:f>
      </x:c>
      <x:c r="R58" s="11"/>
      <x:c r="S58" s="11"/>
      <x:c r="T58" s="13"/>
      <x:c r="U58" s="10" t="str">
        <x:f>IF(AND(A58&lt;&gt;"",COUNTIF($A$5:$A$154,A58)=1,OR(B58="MM12",B58="COM11",B58="IBDS"),C58&lt;&gt;"",COUNTIFS(Roster!$A$5:$A$94,B58,Roster!$B$5:$B$94,C58)=1,OR(AND(B58="IBDS",OR(D58="DS-A",D58="DS-B")),AND(B58&lt;&gt;"IBDS",OR(D58="PS-A",D58="PS-B"))),ISNUMBER(E58),E58&gt;0,E58&lt;=TODAY(),OR(T58="",AND(ISNUMBER(T58),T58&gt;=E58)),O58="Yes",ISNUMBER(Q58),ISNUMBER(R58),R58=INT(R58),R58&gt;=1,R58&lt;=4,S58&lt;&gt;"",OR(J58="None",J58="Access supports only",R58&lt;=2)),R58,"")</x:f>
      </x:c>
      <x:c r="V58" s="10" t="str">
        <x:f>IF(OR(B58="",C58=""),"",B58&amp;"|"&amp;C58)</x:f>
      </x:c>
      <x:c r="W58" s="10" t="str">
        <x:f>IF(AND(ISNUMBER(U58),OR(J58="None",J58="Access supports only")),1,"")</x:f>
      </x:c>
      <x:c r="X58" s="10" t="str">
        <x:f>IF(A58="","",ROW())</x:f>
      </x:c>
    </x:row>
    <x:row r="59" ht="44" customHeight="1">
      <x:c r="A59" s="11"/>
      <x:c r="B59" s="11"/>
      <x:c r="C59" s="11"/>
      <x:c r="D59" s="11"/>
      <x:c r="E59" s="13"/>
      <x:c r="F59" s="11"/>
      <x:c r="G59" s="11"/>
      <x:c r="H59" s="11"/>
      <x:c r="I59" s="11"/>
      <x:c r="J59" s="11"/>
      <x:c r="K59" s="11"/>
      <x:c r="L59" s="11"/>
      <x:c r="M59" s="11"/>
      <x:c r="N59" s="11"/>
      <x:c r="O59" s="11"/>
      <x:c r="P59" s="10" t="str">
        <x:f>IF(AND(COUNT(F59:I59)=4,MIN(F59:I59)&gt;=1,MAX(F59:I59)&lt;=4,F59=INT(F59),G59=INT(G59),H59=INT(H59),I59=INT(I59)),SUM(F59:I59),"")</x:f>
      </x:c>
      <x:c r="Q59" s="10" t="str">
        <x:f>IF(AND(ISNUMBER(P59),K59&lt;&gt;"",L59&lt;&gt;"",M59&lt;&gt;"",OR(J59="None",J59="Access supports only",J59="Instructional hints",J59="Modelled together")),MIN(MIN(F59:I59),IF(OR(J59="Instructional hints",J59="Modelled together"),2,4)),"")</x:f>
      </x:c>
      <x:c r="R59" s="11"/>
      <x:c r="S59" s="11"/>
      <x:c r="T59" s="13"/>
      <x:c r="U59" s="10" t="str">
        <x:f>IF(AND(A59&lt;&gt;"",COUNTIF($A$5:$A$154,A59)=1,OR(B59="MM12",B59="COM11",B59="IBDS"),C59&lt;&gt;"",COUNTIFS(Roster!$A$5:$A$94,B59,Roster!$B$5:$B$94,C59)=1,OR(AND(B59="IBDS",OR(D59="DS-A",D59="DS-B")),AND(B59&lt;&gt;"IBDS",OR(D59="PS-A",D59="PS-B"))),ISNUMBER(E59),E59&gt;0,E59&lt;=TODAY(),OR(T59="",AND(ISNUMBER(T59),T59&gt;=E59)),O59="Yes",ISNUMBER(Q59),ISNUMBER(R59),R59=INT(R59),R59&gt;=1,R59&lt;=4,S59&lt;&gt;"",OR(J59="None",J59="Access supports only",R59&lt;=2)),R59,"")</x:f>
      </x:c>
      <x:c r="V59" s="10" t="str">
        <x:f>IF(OR(B59="",C59=""),"",B59&amp;"|"&amp;C59)</x:f>
      </x:c>
      <x:c r="W59" s="10" t="str">
        <x:f>IF(AND(ISNUMBER(U59),OR(J59="None",J59="Access supports only")),1,"")</x:f>
      </x:c>
      <x:c r="X59" s="10" t="str">
        <x:f>IF(A59="","",ROW())</x:f>
      </x:c>
    </x:row>
    <x:row r="60" ht="44" customHeight="1">
      <x:c r="A60" s="11"/>
      <x:c r="B60" s="11"/>
      <x:c r="C60" s="11"/>
      <x:c r="D60" s="11"/>
      <x:c r="E60" s="13"/>
      <x:c r="F60" s="11"/>
      <x:c r="G60" s="11"/>
      <x:c r="H60" s="11"/>
      <x:c r="I60" s="11"/>
      <x:c r="J60" s="11"/>
      <x:c r="K60" s="11"/>
      <x:c r="L60" s="11"/>
      <x:c r="M60" s="11"/>
      <x:c r="N60" s="11"/>
      <x:c r="O60" s="11"/>
      <x:c r="P60" s="10" t="str">
        <x:f>IF(AND(COUNT(F60:I60)=4,MIN(F60:I60)&gt;=1,MAX(F60:I60)&lt;=4,F60=INT(F60),G60=INT(G60),H60=INT(H60),I60=INT(I60)),SUM(F60:I60),"")</x:f>
      </x:c>
      <x:c r="Q60" s="10" t="str">
        <x:f>IF(AND(ISNUMBER(P60),K60&lt;&gt;"",L60&lt;&gt;"",M60&lt;&gt;"",OR(J60="None",J60="Access supports only",J60="Instructional hints",J60="Modelled together")),MIN(MIN(F60:I60),IF(OR(J60="Instructional hints",J60="Modelled together"),2,4)),"")</x:f>
      </x:c>
      <x:c r="R60" s="11"/>
      <x:c r="S60" s="11"/>
      <x:c r="T60" s="13"/>
      <x:c r="U60" s="10" t="str">
        <x:f>IF(AND(A60&lt;&gt;"",COUNTIF($A$5:$A$154,A60)=1,OR(B60="MM12",B60="COM11",B60="IBDS"),C60&lt;&gt;"",COUNTIFS(Roster!$A$5:$A$94,B60,Roster!$B$5:$B$94,C60)=1,OR(AND(B60="IBDS",OR(D60="DS-A",D60="DS-B")),AND(B60&lt;&gt;"IBDS",OR(D60="PS-A",D60="PS-B"))),ISNUMBER(E60),E60&gt;0,E60&lt;=TODAY(),OR(T60="",AND(ISNUMBER(T60),T60&gt;=E60)),O60="Yes",ISNUMBER(Q60),ISNUMBER(R60),R60=INT(R60),R60&gt;=1,R60&lt;=4,S60&lt;&gt;"",OR(J60="None",J60="Access supports only",R60&lt;=2)),R60,"")</x:f>
      </x:c>
      <x:c r="V60" s="10" t="str">
        <x:f>IF(OR(B60="",C60=""),"",B60&amp;"|"&amp;C60)</x:f>
      </x:c>
      <x:c r="W60" s="10" t="str">
        <x:f>IF(AND(ISNUMBER(U60),OR(J60="None",J60="Access supports only")),1,"")</x:f>
      </x:c>
      <x:c r="X60" s="10" t="str">
        <x:f>IF(A60="","",ROW())</x:f>
      </x:c>
    </x:row>
    <x:row r="61" ht="44" customHeight="1">
      <x:c r="A61" s="11"/>
      <x:c r="B61" s="11"/>
      <x:c r="C61" s="11"/>
      <x:c r="D61" s="11"/>
      <x:c r="E61" s="13"/>
      <x:c r="F61" s="11"/>
      <x:c r="G61" s="11"/>
      <x:c r="H61" s="11"/>
      <x:c r="I61" s="11"/>
      <x:c r="J61" s="11"/>
      <x:c r="K61" s="11"/>
      <x:c r="L61" s="11"/>
      <x:c r="M61" s="11"/>
      <x:c r="N61" s="11"/>
      <x:c r="O61" s="11"/>
      <x:c r="P61" s="10" t="str">
        <x:f>IF(AND(COUNT(F61:I61)=4,MIN(F61:I61)&gt;=1,MAX(F61:I61)&lt;=4,F61=INT(F61),G61=INT(G61),H61=INT(H61),I61=INT(I61)),SUM(F61:I61),"")</x:f>
      </x:c>
      <x:c r="Q61" s="10" t="str">
        <x:f>IF(AND(ISNUMBER(P61),K61&lt;&gt;"",L61&lt;&gt;"",M61&lt;&gt;"",OR(J61="None",J61="Access supports only",J61="Instructional hints",J61="Modelled together")),MIN(MIN(F61:I61),IF(OR(J61="Instructional hints",J61="Modelled together"),2,4)),"")</x:f>
      </x:c>
      <x:c r="R61" s="11"/>
      <x:c r="S61" s="11"/>
      <x:c r="T61" s="13"/>
      <x:c r="U61" s="10" t="str">
        <x:f>IF(AND(A61&lt;&gt;"",COUNTIF($A$5:$A$154,A61)=1,OR(B61="MM12",B61="COM11",B61="IBDS"),C61&lt;&gt;"",COUNTIFS(Roster!$A$5:$A$94,B61,Roster!$B$5:$B$94,C61)=1,OR(AND(B61="IBDS",OR(D61="DS-A",D61="DS-B")),AND(B61&lt;&gt;"IBDS",OR(D61="PS-A",D61="PS-B"))),ISNUMBER(E61),E61&gt;0,E61&lt;=TODAY(),OR(T61="",AND(ISNUMBER(T61),T61&gt;=E61)),O61="Yes",ISNUMBER(Q61),ISNUMBER(R61),R61=INT(R61),R61&gt;=1,R61&lt;=4,S61&lt;&gt;"",OR(J61="None",J61="Access supports only",R61&lt;=2)),R61,"")</x:f>
      </x:c>
      <x:c r="V61" s="10" t="str">
        <x:f>IF(OR(B61="",C61=""),"",B61&amp;"|"&amp;C61)</x:f>
      </x:c>
      <x:c r="W61" s="10" t="str">
        <x:f>IF(AND(ISNUMBER(U61),OR(J61="None",J61="Access supports only")),1,"")</x:f>
      </x:c>
      <x:c r="X61" s="10" t="str">
        <x:f>IF(A61="","",ROW())</x:f>
      </x:c>
    </x:row>
    <x:row r="62" ht="44" customHeight="1">
      <x:c r="A62" s="11"/>
      <x:c r="B62" s="11"/>
      <x:c r="C62" s="11"/>
      <x:c r="D62" s="11"/>
      <x:c r="E62" s="13"/>
      <x:c r="F62" s="11"/>
      <x:c r="G62" s="11"/>
      <x:c r="H62" s="11"/>
      <x:c r="I62" s="11"/>
      <x:c r="J62" s="11"/>
      <x:c r="K62" s="11"/>
      <x:c r="L62" s="11"/>
      <x:c r="M62" s="11"/>
      <x:c r="N62" s="11"/>
      <x:c r="O62" s="11"/>
      <x:c r="P62" s="10" t="str">
        <x:f>IF(AND(COUNT(F62:I62)=4,MIN(F62:I62)&gt;=1,MAX(F62:I62)&lt;=4,F62=INT(F62),G62=INT(G62),H62=INT(H62),I62=INT(I62)),SUM(F62:I62),"")</x:f>
      </x:c>
      <x:c r="Q62" s="10" t="str">
        <x:f>IF(AND(ISNUMBER(P62),K62&lt;&gt;"",L62&lt;&gt;"",M62&lt;&gt;"",OR(J62="None",J62="Access supports only",J62="Instructional hints",J62="Modelled together")),MIN(MIN(F62:I62),IF(OR(J62="Instructional hints",J62="Modelled together"),2,4)),"")</x:f>
      </x:c>
      <x:c r="R62" s="11"/>
      <x:c r="S62" s="11"/>
      <x:c r="T62" s="13"/>
      <x:c r="U62" s="10" t="str">
        <x:f>IF(AND(A62&lt;&gt;"",COUNTIF($A$5:$A$154,A62)=1,OR(B62="MM12",B62="COM11",B62="IBDS"),C62&lt;&gt;"",COUNTIFS(Roster!$A$5:$A$94,B62,Roster!$B$5:$B$94,C62)=1,OR(AND(B62="IBDS",OR(D62="DS-A",D62="DS-B")),AND(B62&lt;&gt;"IBDS",OR(D62="PS-A",D62="PS-B"))),ISNUMBER(E62),E62&gt;0,E62&lt;=TODAY(),OR(T62="",AND(ISNUMBER(T62),T62&gt;=E62)),O62="Yes",ISNUMBER(Q62),ISNUMBER(R62),R62=INT(R62),R62&gt;=1,R62&lt;=4,S62&lt;&gt;"",OR(J62="None",J62="Access supports only",R62&lt;=2)),R62,"")</x:f>
      </x:c>
      <x:c r="V62" s="10" t="str">
        <x:f>IF(OR(B62="",C62=""),"",B62&amp;"|"&amp;C62)</x:f>
      </x:c>
      <x:c r="W62" s="10" t="str">
        <x:f>IF(AND(ISNUMBER(U62),OR(J62="None",J62="Access supports only")),1,"")</x:f>
      </x:c>
      <x:c r="X62" s="10" t="str">
        <x:f>IF(A62="","",ROW())</x:f>
      </x:c>
    </x:row>
    <x:row r="63" ht="44" customHeight="1">
      <x:c r="A63" s="11"/>
      <x:c r="B63" s="11"/>
      <x:c r="C63" s="11"/>
      <x:c r="D63" s="11"/>
      <x:c r="E63" s="13"/>
      <x:c r="F63" s="11"/>
      <x:c r="G63" s="11"/>
      <x:c r="H63" s="11"/>
      <x:c r="I63" s="11"/>
      <x:c r="J63" s="11"/>
      <x:c r="K63" s="11"/>
      <x:c r="L63" s="11"/>
      <x:c r="M63" s="11"/>
      <x:c r="N63" s="11"/>
      <x:c r="O63" s="11"/>
      <x:c r="P63" s="10" t="str">
        <x:f>IF(AND(COUNT(F63:I63)=4,MIN(F63:I63)&gt;=1,MAX(F63:I63)&lt;=4,F63=INT(F63),G63=INT(G63),H63=INT(H63),I63=INT(I63)),SUM(F63:I63),"")</x:f>
      </x:c>
      <x:c r="Q63" s="10" t="str">
        <x:f>IF(AND(ISNUMBER(P63),K63&lt;&gt;"",L63&lt;&gt;"",M63&lt;&gt;"",OR(J63="None",J63="Access supports only",J63="Instructional hints",J63="Modelled together")),MIN(MIN(F63:I63),IF(OR(J63="Instructional hints",J63="Modelled together"),2,4)),"")</x:f>
      </x:c>
      <x:c r="R63" s="11"/>
      <x:c r="S63" s="11"/>
      <x:c r="T63" s="13"/>
      <x:c r="U63" s="10" t="str">
        <x:f>IF(AND(A63&lt;&gt;"",COUNTIF($A$5:$A$154,A63)=1,OR(B63="MM12",B63="COM11",B63="IBDS"),C63&lt;&gt;"",COUNTIFS(Roster!$A$5:$A$94,B63,Roster!$B$5:$B$94,C63)=1,OR(AND(B63="IBDS",OR(D63="DS-A",D63="DS-B")),AND(B63&lt;&gt;"IBDS",OR(D63="PS-A",D63="PS-B"))),ISNUMBER(E63),E63&gt;0,E63&lt;=TODAY(),OR(T63="",AND(ISNUMBER(T63),T63&gt;=E63)),O63="Yes",ISNUMBER(Q63),ISNUMBER(R63),R63=INT(R63),R63&gt;=1,R63&lt;=4,S63&lt;&gt;"",OR(J63="None",J63="Access supports only",R63&lt;=2)),R63,"")</x:f>
      </x:c>
      <x:c r="V63" s="10" t="str">
        <x:f>IF(OR(B63="",C63=""),"",B63&amp;"|"&amp;C63)</x:f>
      </x:c>
      <x:c r="W63" s="10" t="str">
        <x:f>IF(AND(ISNUMBER(U63),OR(J63="None",J63="Access supports only")),1,"")</x:f>
      </x:c>
      <x:c r="X63" s="10" t="str">
        <x:f>IF(A63="","",ROW())</x:f>
      </x:c>
    </x:row>
    <x:row r="64" ht="44" customHeight="1">
      <x:c r="A64" s="11"/>
      <x:c r="B64" s="11"/>
      <x:c r="C64" s="11"/>
      <x:c r="D64" s="11"/>
      <x:c r="E64" s="13"/>
      <x:c r="F64" s="11"/>
      <x:c r="G64" s="11"/>
      <x:c r="H64" s="11"/>
      <x:c r="I64" s="11"/>
      <x:c r="J64" s="11"/>
      <x:c r="K64" s="11"/>
      <x:c r="L64" s="11"/>
      <x:c r="M64" s="11"/>
      <x:c r="N64" s="11"/>
      <x:c r="O64" s="11"/>
      <x:c r="P64" s="10" t="str">
        <x:f>IF(AND(COUNT(F64:I64)=4,MIN(F64:I64)&gt;=1,MAX(F64:I64)&lt;=4,F64=INT(F64),G64=INT(G64),H64=INT(H64),I64=INT(I64)),SUM(F64:I64),"")</x:f>
      </x:c>
      <x:c r="Q64" s="10" t="str">
        <x:f>IF(AND(ISNUMBER(P64),K64&lt;&gt;"",L64&lt;&gt;"",M64&lt;&gt;"",OR(J64="None",J64="Access supports only",J64="Instructional hints",J64="Modelled together")),MIN(MIN(F64:I64),IF(OR(J64="Instructional hints",J64="Modelled together"),2,4)),"")</x:f>
      </x:c>
      <x:c r="R64" s="11"/>
      <x:c r="S64" s="11"/>
      <x:c r="T64" s="13"/>
      <x:c r="U64" s="10" t="str">
        <x:f>IF(AND(A64&lt;&gt;"",COUNTIF($A$5:$A$154,A64)=1,OR(B64="MM12",B64="COM11",B64="IBDS"),C64&lt;&gt;"",COUNTIFS(Roster!$A$5:$A$94,B64,Roster!$B$5:$B$94,C64)=1,OR(AND(B64="IBDS",OR(D64="DS-A",D64="DS-B")),AND(B64&lt;&gt;"IBDS",OR(D64="PS-A",D64="PS-B"))),ISNUMBER(E64),E64&gt;0,E64&lt;=TODAY(),OR(T64="",AND(ISNUMBER(T64),T64&gt;=E64)),O64="Yes",ISNUMBER(Q64),ISNUMBER(R64),R64=INT(R64),R64&gt;=1,R64&lt;=4,S64&lt;&gt;"",OR(J64="None",J64="Access supports only",R64&lt;=2)),R64,"")</x:f>
      </x:c>
      <x:c r="V64" s="10" t="str">
        <x:f>IF(OR(B64="",C64=""),"",B64&amp;"|"&amp;C64)</x:f>
      </x:c>
      <x:c r="W64" s="10" t="str">
        <x:f>IF(AND(ISNUMBER(U64),OR(J64="None",J64="Access supports only")),1,"")</x:f>
      </x:c>
      <x:c r="X64" s="10" t="str">
        <x:f>IF(A64="","",ROW())</x:f>
      </x:c>
    </x:row>
    <x:row r="65" ht="44" customHeight="1">
      <x:c r="A65" s="11"/>
      <x:c r="B65" s="11"/>
      <x:c r="C65" s="11"/>
      <x:c r="D65" s="11"/>
      <x:c r="E65" s="13"/>
      <x:c r="F65" s="11"/>
      <x:c r="G65" s="11"/>
      <x:c r="H65" s="11"/>
      <x:c r="I65" s="11"/>
      <x:c r="J65" s="11"/>
      <x:c r="K65" s="11"/>
      <x:c r="L65" s="11"/>
      <x:c r="M65" s="11"/>
      <x:c r="N65" s="11"/>
      <x:c r="O65" s="11"/>
      <x:c r="P65" s="10" t="str">
        <x:f>IF(AND(COUNT(F65:I65)=4,MIN(F65:I65)&gt;=1,MAX(F65:I65)&lt;=4,F65=INT(F65),G65=INT(G65),H65=INT(H65),I65=INT(I65)),SUM(F65:I65),"")</x:f>
      </x:c>
      <x:c r="Q65" s="10" t="str">
        <x:f>IF(AND(ISNUMBER(P65),K65&lt;&gt;"",L65&lt;&gt;"",M65&lt;&gt;"",OR(J65="None",J65="Access supports only",J65="Instructional hints",J65="Modelled together")),MIN(MIN(F65:I65),IF(OR(J65="Instructional hints",J65="Modelled together"),2,4)),"")</x:f>
      </x:c>
      <x:c r="R65" s="11"/>
      <x:c r="S65" s="11"/>
      <x:c r="T65" s="13"/>
      <x:c r="U65" s="10" t="str">
        <x:f>IF(AND(A65&lt;&gt;"",COUNTIF($A$5:$A$154,A65)=1,OR(B65="MM12",B65="COM11",B65="IBDS"),C65&lt;&gt;"",COUNTIFS(Roster!$A$5:$A$94,B65,Roster!$B$5:$B$94,C65)=1,OR(AND(B65="IBDS",OR(D65="DS-A",D65="DS-B")),AND(B65&lt;&gt;"IBDS",OR(D65="PS-A",D65="PS-B"))),ISNUMBER(E65),E65&gt;0,E65&lt;=TODAY(),OR(T65="",AND(ISNUMBER(T65),T65&gt;=E65)),O65="Yes",ISNUMBER(Q65),ISNUMBER(R65),R65=INT(R65),R65&gt;=1,R65&lt;=4,S65&lt;&gt;"",OR(J65="None",J65="Access supports only",R65&lt;=2)),R65,"")</x:f>
      </x:c>
      <x:c r="V65" s="10" t="str">
        <x:f>IF(OR(B65="",C65=""),"",B65&amp;"|"&amp;C65)</x:f>
      </x:c>
      <x:c r="W65" s="10" t="str">
        <x:f>IF(AND(ISNUMBER(U65),OR(J65="None",J65="Access supports only")),1,"")</x:f>
      </x:c>
      <x:c r="X65" s="10" t="str">
        <x:f>IF(A65="","",ROW())</x:f>
      </x:c>
    </x:row>
    <x:row r="66" ht="44" customHeight="1">
      <x:c r="A66" s="11"/>
      <x:c r="B66" s="11"/>
      <x:c r="C66" s="11"/>
      <x:c r="D66" s="11"/>
      <x:c r="E66" s="13"/>
      <x:c r="F66" s="11"/>
      <x:c r="G66" s="11"/>
      <x:c r="H66" s="11"/>
      <x:c r="I66" s="11"/>
      <x:c r="J66" s="11"/>
      <x:c r="K66" s="11"/>
      <x:c r="L66" s="11"/>
      <x:c r="M66" s="11"/>
      <x:c r="N66" s="11"/>
      <x:c r="O66" s="11"/>
      <x:c r="P66" s="10" t="str">
        <x:f>IF(AND(COUNT(F66:I66)=4,MIN(F66:I66)&gt;=1,MAX(F66:I66)&lt;=4,F66=INT(F66),G66=INT(G66),H66=INT(H66),I66=INT(I66)),SUM(F66:I66),"")</x:f>
      </x:c>
      <x:c r="Q66" s="10" t="str">
        <x:f>IF(AND(ISNUMBER(P66),K66&lt;&gt;"",L66&lt;&gt;"",M66&lt;&gt;"",OR(J66="None",J66="Access supports only",J66="Instructional hints",J66="Modelled together")),MIN(MIN(F66:I66),IF(OR(J66="Instructional hints",J66="Modelled together"),2,4)),"")</x:f>
      </x:c>
      <x:c r="R66" s="11"/>
      <x:c r="S66" s="11"/>
      <x:c r="T66" s="13"/>
      <x:c r="U66" s="10" t="str">
        <x:f>IF(AND(A66&lt;&gt;"",COUNTIF($A$5:$A$154,A66)=1,OR(B66="MM12",B66="COM11",B66="IBDS"),C66&lt;&gt;"",COUNTIFS(Roster!$A$5:$A$94,B66,Roster!$B$5:$B$94,C66)=1,OR(AND(B66="IBDS",OR(D66="DS-A",D66="DS-B")),AND(B66&lt;&gt;"IBDS",OR(D66="PS-A",D66="PS-B"))),ISNUMBER(E66),E66&gt;0,E66&lt;=TODAY(),OR(T66="",AND(ISNUMBER(T66),T66&gt;=E66)),O66="Yes",ISNUMBER(Q66),ISNUMBER(R66),R66=INT(R66),R66&gt;=1,R66&lt;=4,S66&lt;&gt;"",OR(J66="None",J66="Access supports only",R66&lt;=2)),R66,"")</x:f>
      </x:c>
      <x:c r="V66" s="10" t="str">
        <x:f>IF(OR(B66="",C66=""),"",B66&amp;"|"&amp;C66)</x:f>
      </x:c>
      <x:c r="W66" s="10" t="str">
        <x:f>IF(AND(ISNUMBER(U66),OR(J66="None",J66="Access supports only")),1,"")</x:f>
      </x:c>
      <x:c r="X66" s="10" t="str">
        <x:f>IF(A66="","",ROW())</x:f>
      </x:c>
    </x:row>
    <x:row r="67" ht="44" customHeight="1">
      <x:c r="A67" s="11"/>
      <x:c r="B67" s="11"/>
      <x:c r="C67" s="11"/>
      <x:c r="D67" s="11"/>
      <x:c r="E67" s="13"/>
      <x:c r="F67" s="11"/>
      <x:c r="G67" s="11"/>
      <x:c r="H67" s="11"/>
      <x:c r="I67" s="11"/>
      <x:c r="J67" s="11"/>
      <x:c r="K67" s="11"/>
      <x:c r="L67" s="11"/>
      <x:c r="M67" s="11"/>
      <x:c r="N67" s="11"/>
      <x:c r="O67" s="11"/>
      <x:c r="P67" s="10" t="str">
        <x:f>IF(AND(COUNT(F67:I67)=4,MIN(F67:I67)&gt;=1,MAX(F67:I67)&lt;=4,F67=INT(F67),G67=INT(G67),H67=INT(H67),I67=INT(I67)),SUM(F67:I67),"")</x:f>
      </x:c>
      <x:c r="Q67" s="10" t="str">
        <x:f>IF(AND(ISNUMBER(P67),K67&lt;&gt;"",L67&lt;&gt;"",M67&lt;&gt;"",OR(J67="None",J67="Access supports only",J67="Instructional hints",J67="Modelled together")),MIN(MIN(F67:I67),IF(OR(J67="Instructional hints",J67="Modelled together"),2,4)),"")</x:f>
      </x:c>
      <x:c r="R67" s="11"/>
      <x:c r="S67" s="11"/>
      <x:c r="T67" s="13"/>
      <x:c r="U67" s="10" t="str">
        <x:f>IF(AND(A67&lt;&gt;"",COUNTIF($A$5:$A$154,A67)=1,OR(B67="MM12",B67="COM11",B67="IBDS"),C67&lt;&gt;"",COUNTIFS(Roster!$A$5:$A$94,B67,Roster!$B$5:$B$94,C67)=1,OR(AND(B67="IBDS",OR(D67="DS-A",D67="DS-B")),AND(B67&lt;&gt;"IBDS",OR(D67="PS-A",D67="PS-B"))),ISNUMBER(E67),E67&gt;0,E67&lt;=TODAY(),OR(T67="",AND(ISNUMBER(T67),T67&gt;=E67)),O67="Yes",ISNUMBER(Q67),ISNUMBER(R67),R67=INT(R67),R67&gt;=1,R67&lt;=4,S67&lt;&gt;"",OR(J67="None",J67="Access supports only",R67&lt;=2)),R67,"")</x:f>
      </x:c>
      <x:c r="V67" s="10" t="str">
        <x:f>IF(OR(B67="",C67=""),"",B67&amp;"|"&amp;C67)</x:f>
      </x:c>
      <x:c r="W67" s="10" t="str">
        <x:f>IF(AND(ISNUMBER(U67),OR(J67="None",J67="Access supports only")),1,"")</x:f>
      </x:c>
      <x:c r="X67" s="10" t="str">
        <x:f>IF(A67="","",ROW())</x:f>
      </x:c>
    </x:row>
    <x:row r="68" ht="44" customHeight="1">
      <x:c r="A68" s="11"/>
      <x:c r="B68" s="11"/>
      <x:c r="C68" s="11"/>
      <x:c r="D68" s="11"/>
      <x:c r="E68" s="13"/>
      <x:c r="F68" s="11"/>
      <x:c r="G68" s="11"/>
      <x:c r="H68" s="11"/>
      <x:c r="I68" s="11"/>
      <x:c r="J68" s="11"/>
      <x:c r="K68" s="11"/>
      <x:c r="L68" s="11"/>
      <x:c r="M68" s="11"/>
      <x:c r="N68" s="11"/>
      <x:c r="O68" s="11"/>
      <x:c r="P68" s="10" t="str">
        <x:f>IF(AND(COUNT(F68:I68)=4,MIN(F68:I68)&gt;=1,MAX(F68:I68)&lt;=4,F68=INT(F68),G68=INT(G68),H68=INT(H68),I68=INT(I68)),SUM(F68:I68),"")</x:f>
      </x:c>
      <x:c r="Q68" s="10" t="str">
        <x:f>IF(AND(ISNUMBER(P68),K68&lt;&gt;"",L68&lt;&gt;"",M68&lt;&gt;"",OR(J68="None",J68="Access supports only",J68="Instructional hints",J68="Modelled together")),MIN(MIN(F68:I68),IF(OR(J68="Instructional hints",J68="Modelled together"),2,4)),"")</x:f>
      </x:c>
      <x:c r="R68" s="11"/>
      <x:c r="S68" s="11"/>
      <x:c r="T68" s="13"/>
      <x:c r="U68" s="10" t="str">
        <x:f>IF(AND(A68&lt;&gt;"",COUNTIF($A$5:$A$154,A68)=1,OR(B68="MM12",B68="COM11",B68="IBDS"),C68&lt;&gt;"",COUNTIFS(Roster!$A$5:$A$94,B68,Roster!$B$5:$B$94,C68)=1,OR(AND(B68="IBDS",OR(D68="DS-A",D68="DS-B")),AND(B68&lt;&gt;"IBDS",OR(D68="PS-A",D68="PS-B"))),ISNUMBER(E68),E68&gt;0,E68&lt;=TODAY(),OR(T68="",AND(ISNUMBER(T68),T68&gt;=E68)),O68="Yes",ISNUMBER(Q68),ISNUMBER(R68),R68=INT(R68),R68&gt;=1,R68&lt;=4,S68&lt;&gt;"",OR(J68="None",J68="Access supports only",R68&lt;=2)),R68,"")</x:f>
      </x:c>
      <x:c r="V68" s="10" t="str">
        <x:f>IF(OR(B68="",C68=""),"",B68&amp;"|"&amp;C68)</x:f>
      </x:c>
      <x:c r="W68" s="10" t="str">
        <x:f>IF(AND(ISNUMBER(U68),OR(J68="None",J68="Access supports only")),1,"")</x:f>
      </x:c>
      <x:c r="X68" s="10" t="str">
        <x:f>IF(A68="","",ROW())</x:f>
      </x:c>
    </x:row>
    <x:row r="69" ht="44" customHeight="1">
      <x:c r="A69" s="11"/>
      <x:c r="B69" s="11"/>
      <x:c r="C69" s="11"/>
      <x:c r="D69" s="11"/>
      <x:c r="E69" s="13"/>
      <x:c r="F69" s="11"/>
      <x:c r="G69" s="11"/>
      <x:c r="H69" s="11"/>
      <x:c r="I69" s="11"/>
      <x:c r="J69" s="11"/>
      <x:c r="K69" s="11"/>
      <x:c r="L69" s="11"/>
      <x:c r="M69" s="11"/>
      <x:c r="N69" s="11"/>
      <x:c r="O69" s="11"/>
      <x:c r="P69" s="10" t="str">
        <x:f>IF(AND(COUNT(F69:I69)=4,MIN(F69:I69)&gt;=1,MAX(F69:I69)&lt;=4,F69=INT(F69),G69=INT(G69),H69=INT(H69),I69=INT(I69)),SUM(F69:I69),"")</x:f>
      </x:c>
      <x:c r="Q69" s="10" t="str">
        <x:f>IF(AND(ISNUMBER(P69),K69&lt;&gt;"",L69&lt;&gt;"",M69&lt;&gt;"",OR(J69="None",J69="Access supports only",J69="Instructional hints",J69="Modelled together")),MIN(MIN(F69:I69),IF(OR(J69="Instructional hints",J69="Modelled together"),2,4)),"")</x:f>
      </x:c>
      <x:c r="R69" s="11"/>
      <x:c r="S69" s="11"/>
      <x:c r="T69" s="13"/>
      <x:c r="U69" s="10" t="str">
        <x:f>IF(AND(A69&lt;&gt;"",COUNTIF($A$5:$A$154,A69)=1,OR(B69="MM12",B69="COM11",B69="IBDS"),C69&lt;&gt;"",COUNTIFS(Roster!$A$5:$A$94,B69,Roster!$B$5:$B$94,C69)=1,OR(AND(B69="IBDS",OR(D69="DS-A",D69="DS-B")),AND(B69&lt;&gt;"IBDS",OR(D69="PS-A",D69="PS-B"))),ISNUMBER(E69),E69&gt;0,E69&lt;=TODAY(),OR(T69="",AND(ISNUMBER(T69),T69&gt;=E69)),O69="Yes",ISNUMBER(Q69),ISNUMBER(R69),R69=INT(R69),R69&gt;=1,R69&lt;=4,S69&lt;&gt;"",OR(J69="None",J69="Access supports only",R69&lt;=2)),R69,"")</x:f>
      </x:c>
      <x:c r="V69" s="10" t="str">
        <x:f>IF(OR(B69="",C69=""),"",B69&amp;"|"&amp;C69)</x:f>
      </x:c>
      <x:c r="W69" s="10" t="str">
        <x:f>IF(AND(ISNUMBER(U69),OR(J69="None",J69="Access supports only")),1,"")</x:f>
      </x:c>
      <x:c r="X69" s="10" t="str">
        <x:f>IF(A69="","",ROW())</x:f>
      </x:c>
    </x:row>
    <x:row r="70" ht="44" customHeight="1">
      <x:c r="A70" s="11"/>
      <x:c r="B70" s="11"/>
      <x:c r="C70" s="11"/>
      <x:c r="D70" s="11"/>
      <x:c r="E70" s="13"/>
      <x:c r="F70" s="11"/>
      <x:c r="G70" s="11"/>
      <x:c r="H70" s="11"/>
      <x:c r="I70" s="11"/>
      <x:c r="J70" s="11"/>
      <x:c r="K70" s="11"/>
      <x:c r="L70" s="11"/>
      <x:c r="M70" s="11"/>
      <x:c r="N70" s="11"/>
      <x:c r="O70" s="11"/>
      <x:c r="P70" s="10" t="str">
        <x:f>IF(AND(COUNT(F70:I70)=4,MIN(F70:I70)&gt;=1,MAX(F70:I70)&lt;=4,F70=INT(F70),G70=INT(G70),H70=INT(H70),I70=INT(I70)),SUM(F70:I70),"")</x:f>
      </x:c>
      <x:c r="Q70" s="10" t="str">
        <x:f>IF(AND(ISNUMBER(P70),K70&lt;&gt;"",L70&lt;&gt;"",M70&lt;&gt;"",OR(J70="None",J70="Access supports only",J70="Instructional hints",J70="Modelled together")),MIN(MIN(F70:I70),IF(OR(J70="Instructional hints",J70="Modelled together"),2,4)),"")</x:f>
      </x:c>
      <x:c r="R70" s="11"/>
      <x:c r="S70" s="11"/>
      <x:c r="T70" s="13"/>
      <x:c r="U70" s="10" t="str">
        <x:f>IF(AND(A70&lt;&gt;"",COUNTIF($A$5:$A$154,A70)=1,OR(B70="MM12",B70="COM11",B70="IBDS"),C70&lt;&gt;"",COUNTIFS(Roster!$A$5:$A$94,B70,Roster!$B$5:$B$94,C70)=1,OR(AND(B70="IBDS",OR(D70="DS-A",D70="DS-B")),AND(B70&lt;&gt;"IBDS",OR(D70="PS-A",D70="PS-B"))),ISNUMBER(E70),E70&gt;0,E70&lt;=TODAY(),OR(T70="",AND(ISNUMBER(T70),T70&gt;=E70)),O70="Yes",ISNUMBER(Q70),ISNUMBER(R70),R70=INT(R70),R70&gt;=1,R70&lt;=4,S70&lt;&gt;"",OR(J70="None",J70="Access supports only",R70&lt;=2)),R70,"")</x:f>
      </x:c>
      <x:c r="V70" s="10" t="str">
        <x:f>IF(OR(B70="",C70=""),"",B70&amp;"|"&amp;C70)</x:f>
      </x:c>
      <x:c r="W70" s="10" t="str">
        <x:f>IF(AND(ISNUMBER(U70),OR(J70="None",J70="Access supports only")),1,"")</x:f>
      </x:c>
      <x:c r="X70" s="10" t="str">
        <x:f>IF(A70="","",ROW())</x:f>
      </x:c>
    </x:row>
    <x:row r="71" ht="44" customHeight="1">
      <x:c r="A71" s="11"/>
      <x:c r="B71" s="11"/>
      <x:c r="C71" s="11"/>
      <x:c r="D71" s="11"/>
      <x:c r="E71" s="13"/>
      <x:c r="F71" s="11"/>
      <x:c r="G71" s="11"/>
      <x:c r="H71" s="11"/>
      <x:c r="I71" s="11"/>
      <x:c r="J71" s="11"/>
      <x:c r="K71" s="11"/>
      <x:c r="L71" s="11"/>
      <x:c r="M71" s="11"/>
      <x:c r="N71" s="11"/>
      <x:c r="O71" s="11"/>
      <x:c r="P71" s="10" t="str">
        <x:f>IF(AND(COUNT(F71:I71)=4,MIN(F71:I71)&gt;=1,MAX(F71:I71)&lt;=4,F71=INT(F71),G71=INT(G71),H71=INT(H71),I71=INT(I71)),SUM(F71:I71),"")</x:f>
      </x:c>
      <x:c r="Q71" s="10" t="str">
        <x:f>IF(AND(ISNUMBER(P71),K71&lt;&gt;"",L71&lt;&gt;"",M71&lt;&gt;"",OR(J71="None",J71="Access supports only",J71="Instructional hints",J71="Modelled together")),MIN(MIN(F71:I71),IF(OR(J71="Instructional hints",J71="Modelled together"),2,4)),"")</x:f>
      </x:c>
      <x:c r="R71" s="11"/>
      <x:c r="S71" s="11"/>
      <x:c r="T71" s="13"/>
      <x:c r="U71" s="10" t="str">
        <x:f>IF(AND(A71&lt;&gt;"",COUNTIF($A$5:$A$154,A71)=1,OR(B71="MM12",B71="COM11",B71="IBDS"),C71&lt;&gt;"",COUNTIFS(Roster!$A$5:$A$94,B71,Roster!$B$5:$B$94,C71)=1,OR(AND(B71="IBDS",OR(D71="DS-A",D71="DS-B")),AND(B71&lt;&gt;"IBDS",OR(D71="PS-A",D71="PS-B"))),ISNUMBER(E71),E71&gt;0,E71&lt;=TODAY(),OR(T71="",AND(ISNUMBER(T71),T71&gt;=E71)),O71="Yes",ISNUMBER(Q71),ISNUMBER(R71),R71=INT(R71),R71&gt;=1,R71&lt;=4,S71&lt;&gt;"",OR(J71="None",J71="Access supports only",R71&lt;=2)),R71,"")</x:f>
      </x:c>
      <x:c r="V71" s="10" t="str">
        <x:f>IF(OR(B71="",C71=""),"",B71&amp;"|"&amp;C71)</x:f>
      </x:c>
      <x:c r="W71" s="10" t="str">
        <x:f>IF(AND(ISNUMBER(U71),OR(J71="None",J71="Access supports only")),1,"")</x:f>
      </x:c>
      <x:c r="X71" s="10" t="str">
        <x:f>IF(A71="","",ROW())</x:f>
      </x:c>
    </x:row>
    <x:row r="72" ht="44" customHeight="1">
      <x:c r="A72" s="11"/>
      <x:c r="B72" s="11"/>
      <x:c r="C72" s="11"/>
      <x:c r="D72" s="11"/>
      <x:c r="E72" s="13"/>
      <x:c r="F72" s="11"/>
      <x:c r="G72" s="11"/>
      <x:c r="H72" s="11"/>
      <x:c r="I72" s="11"/>
      <x:c r="J72" s="11"/>
      <x:c r="K72" s="11"/>
      <x:c r="L72" s="11"/>
      <x:c r="M72" s="11"/>
      <x:c r="N72" s="11"/>
      <x:c r="O72" s="11"/>
      <x:c r="P72" s="10" t="str">
        <x:f>IF(AND(COUNT(F72:I72)=4,MIN(F72:I72)&gt;=1,MAX(F72:I72)&lt;=4,F72=INT(F72),G72=INT(G72),H72=INT(H72),I72=INT(I72)),SUM(F72:I72),"")</x:f>
      </x:c>
      <x:c r="Q72" s="10" t="str">
        <x:f>IF(AND(ISNUMBER(P72),K72&lt;&gt;"",L72&lt;&gt;"",M72&lt;&gt;"",OR(J72="None",J72="Access supports only",J72="Instructional hints",J72="Modelled together")),MIN(MIN(F72:I72),IF(OR(J72="Instructional hints",J72="Modelled together"),2,4)),"")</x:f>
      </x:c>
      <x:c r="R72" s="11"/>
      <x:c r="S72" s="11"/>
      <x:c r="T72" s="13"/>
      <x:c r="U72" s="10" t="str">
        <x:f>IF(AND(A72&lt;&gt;"",COUNTIF($A$5:$A$154,A72)=1,OR(B72="MM12",B72="COM11",B72="IBDS"),C72&lt;&gt;"",COUNTIFS(Roster!$A$5:$A$94,B72,Roster!$B$5:$B$94,C72)=1,OR(AND(B72="IBDS",OR(D72="DS-A",D72="DS-B")),AND(B72&lt;&gt;"IBDS",OR(D72="PS-A",D72="PS-B"))),ISNUMBER(E72),E72&gt;0,E72&lt;=TODAY(),OR(T72="",AND(ISNUMBER(T72),T72&gt;=E72)),O72="Yes",ISNUMBER(Q72),ISNUMBER(R72),R72=INT(R72),R72&gt;=1,R72&lt;=4,S72&lt;&gt;"",OR(J72="None",J72="Access supports only",R72&lt;=2)),R72,"")</x:f>
      </x:c>
      <x:c r="V72" s="10" t="str">
        <x:f>IF(OR(B72="",C72=""),"",B72&amp;"|"&amp;C72)</x:f>
      </x:c>
      <x:c r="W72" s="10" t="str">
        <x:f>IF(AND(ISNUMBER(U72),OR(J72="None",J72="Access supports only")),1,"")</x:f>
      </x:c>
      <x:c r="X72" s="10" t="str">
        <x:f>IF(A72="","",ROW())</x:f>
      </x:c>
    </x:row>
    <x:row r="73" ht="44" customHeight="1">
      <x:c r="A73" s="11"/>
      <x:c r="B73" s="11"/>
      <x:c r="C73" s="11"/>
      <x:c r="D73" s="11"/>
      <x:c r="E73" s="13"/>
      <x:c r="F73" s="11"/>
      <x:c r="G73" s="11"/>
      <x:c r="H73" s="11"/>
      <x:c r="I73" s="11"/>
      <x:c r="J73" s="11"/>
      <x:c r="K73" s="11"/>
      <x:c r="L73" s="11"/>
      <x:c r="M73" s="11"/>
      <x:c r="N73" s="11"/>
      <x:c r="O73" s="11"/>
      <x:c r="P73" s="10" t="str">
        <x:f>IF(AND(COUNT(F73:I73)=4,MIN(F73:I73)&gt;=1,MAX(F73:I73)&lt;=4,F73=INT(F73),G73=INT(G73),H73=INT(H73),I73=INT(I73)),SUM(F73:I73),"")</x:f>
      </x:c>
      <x:c r="Q73" s="10" t="str">
        <x:f>IF(AND(ISNUMBER(P73),K73&lt;&gt;"",L73&lt;&gt;"",M73&lt;&gt;"",OR(J73="None",J73="Access supports only",J73="Instructional hints",J73="Modelled together")),MIN(MIN(F73:I73),IF(OR(J73="Instructional hints",J73="Modelled together"),2,4)),"")</x:f>
      </x:c>
      <x:c r="R73" s="11"/>
      <x:c r="S73" s="11"/>
      <x:c r="T73" s="13"/>
      <x:c r="U73" s="10" t="str">
        <x:f>IF(AND(A73&lt;&gt;"",COUNTIF($A$5:$A$154,A73)=1,OR(B73="MM12",B73="COM11",B73="IBDS"),C73&lt;&gt;"",COUNTIFS(Roster!$A$5:$A$94,B73,Roster!$B$5:$B$94,C73)=1,OR(AND(B73="IBDS",OR(D73="DS-A",D73="DS-B")),AND(B73&lt;&gt;"IBDS",OR(D73="PS-A",D73="PS-B"))),ISNUMBER(E73),E73&gt;0,E73&lt;=TODAY(),OR(T73="",AND(ISNUMBER(T73),T73&gt;=E73)),O73="Yes",ISNUMBER(Q73),ISNUMBER(R73),R73=INT(R73),R73&gt;=1,R73&lt;=4,S73&lt;&gt;"",OR(J73="None",J73="Access supports only",R73&lt;=2)),R73,"")</x:f>
      </x:c>
      <x:c r="V73" s="10" t="str">
        <x:f>IF(OR(B73="",C73=""),"",B73&amp;"|"&amp;C73)</x:f>
      </x:c>
      <x:c r="W73" s="10" t="str">
        <x:f>IF(AND(ISNUMBER(U73),OR(J73="None",J73="Access supports only")),1,"")</x:f>
      </x:c>
      <x:c r="X73" s="10" t="str">
        <x:f>IF(A73="","",ROW())</x:f>
      </x:c>
    </x:row>
    <x:row r="74" ht="44" customHeight="1">
      <x:c r="A74" s="11"/>
      <x:c r="B74" s="11"/>
      <x:c r="C74" s="11"/>
      <x:c r="D74" s="11"/>
      <x:c r="E74" s="13"/>
      <x:c r="F74" s="11"/>
      <x:c r="G74" s="11"/>
      <x:c r="H74" s="11"/>
      <x:c r="I74" s="11"/>
      <x:c r="J74" s="11"/>
      <x:c r="K74" s="11"/>
      <x:c r="L74" s="11"/>
      <x:c r="M74" s="11"/>
      <x:c r="N74" s="11"/>
      <x:c r="O74" s="11"/>
      <x:c r="P74" s="10" t="str">
        <x:f>IF(AND(COUNT(F74:I74)=4,MIN(F74:I74)&gt;=1,MAX(F74:I74)&lt;=4,F74=INT(F74),G74=INT(G74),H74=INT(H74),I74=INT(I74)),SUM(F74:I74),"")</x:f>
      </x:c>
      <x:c r="Q74" s="10" t="str">
        <x:f>IF(AND(ISNUMBER(P74),K74&lt;&gt;"",L74&lt;&gt;"",M74&lt;&gt;"",OR(J74="None",J74="Access supports only",J74="Instructional hints",J74="Modelled together")),MIN(MIN(F74:I74),IF(OR(J74="Instructional hints",J74="Modelled together"),2,4)),"")</x:f>
      </x:c>
      <x:c r="R74" s="11"/>
      <x:c r="S74" s="11"/>
      <x:c r="T74" s="13"/>
      <x:c r="U74" s="10" t="str">
        <x:f>IF(AND(A74&lt;&gt;"",COUNTIF($A$5:$A$154,A74)=1,OR(B74="MM12",B74="COM11",B74="IBDS"),C74&lt;&gt;"",COUNTIFS(Roster!$A$5:$A$94,B74,Roster!$B$5:$B$94,C74)=1,OR(AND(B74="IBDS",OR(D74="DS-A",D74="DS-B")),AND(B74&lt;&gt;"IBDS",OR(D74="PS-A",D74="PS-B"))),ISNUMBER(E74),E74&gt;0,E74&lt;=TODAY(),OR(T74="",AND(ISNUMBER(T74),T74&gt;=E74)),O74="Yes",ISNUMBER(Q74),ISNUMBER(R74),R74=INT(R74),R74&gt;=1,R74&lt;=4,S74&lt;&gt;"",OR(J74="None",J74="Access supports only",R74&lt;=2)),R74,"")</x:f>
      </x:c>
      <x:c r="V74" s="10" t="str">
        <x:f>IF(OR(B74="",C74=""),"",B74&amp;"|"&amp;C74)</x:f>
      </x:c>
      <x:c r="W74" s="10" t="str">
        <x:f>IF(AND(ISNUMBER(U74),OR(J74="None",J74="Access supports only")),1,"")</x:f>
      </x:c>
      <x:c r="X74" s="10" t="str">
        <x:f>IF(A74="","",ROW())</x:f>
      </x:c>
    </x:row>
    <x:row r="75" ht="44" customHeight="1">
      <x:c r="A75" s="11"/>
      <x:c r="B75" s="11"/>
      <x:c r="C75" s="11"/>
      <x:c r="D75" s="11"/>
      <x:c r="E75" s="13"/>
      <x:c r="F75" s="11"/>
      <x:c r="G75" s="11"/>
      <x:c r="H75" s="11"/>
      <x:c r="I75" s="11"/>
      <x:c r="J75" s="11"/>
      <x:c r="K75" s="11"/>
      <x:c r="L75" s="11"/>
      <x:c r="M75" s="11"/>
      <x:c r="N75" s="11"/>
      <x:c r="O75" s="11"/>
      <x:c r="P75" s="10" t="str">
        <x:f>IF(AND(COUNT(F75:I75)=4,MIN(F75:I75)&gt;=1,MAX(F75:I75)&lt;=4,F75=INT(F75),G75=INT(G75),H75=INT(H75),I75=INT(I75)),SUM(F75:I75),"")</x:f>
      </x:c>
      <x:c r="Q75" s="10" t="str">
        <x:f>IF(AND(ISNUMBER(P75),K75&lt;&gt;"",L75&lt;&gt;"",M75&lt;&gt;"",OR(J75="None",J75="Access supports only",J75="Instructional hints",J75="Modelled together")),MIN(MIN(F75:I75),IF(OR(J75="Instructional hints",J75="Modelled together"),2,4)),"")</x:f>
      </x:c>
      <x:c r="R75" s="11"/>
      <x:c r="S75" s="11"/>
      <x:c r="T75" s="13"/>
      <x:c r="U75" s="10" t="str">
        <x:f>IF(AND(A75&lt;&gt;"",COUNTIF($A$5:$A$154,A75)=1,OR(B75="MM12",B75="COM11",B75="IBDS"),C75&lt;&gt;"",COUNTIFS(Roster!$A$5:$A$94,B75,Roster!$B$5:$B$94,C75)=1,OR(AND(B75="IBDS",OR(D75="DS-A",D75="DS-B")),AND(B75&lt;&gt;"IBDS",OR(D75="PS-A",D75="PS-B"))),ISNUMBER(E75),E75&gt;0,E75&lt;=TODAY(),OR(T75="",AND(ISNUMBER(T75),T75&gt;=E75)),O75="Yes",ISNUMBER(Q75),ISNUMBER(R75),R75=INT(R75),R75&gt;=1,R75&lt;=4,S75&lt;&gt;"",OR(J75="None",J75="Access supports only",R75&lt;=2)),R75,"")</x:f>
      </x:c>
      <x:c r="V75" s="10" t="str">
        <x:f>IF(OR(B75="",C75=""),"",B75&amp;"|"&amp;C75)</x:f>
      </x:c>
      <x:c r="W75" s="10" t="str">
        <x:f>IF(AND(ISNUMBER(U75),OR(J75="None",J75="Access supports only")),1,"")</x:f>
      </x:c>
      <x:c r="X75" s="10" t="str">
        <x:f>IF(A75="","",ROW())</x:f>
      </x:c>
    </x:row>
    <x:row r="76" ht="44" customHeight="1">
      <x:c r="A76" s="11"/>
      <x:c r="B76" s="11"/>
      <x:c r="C76" s="11"/>
      <x:c r="D76" s="11"/>
      <x:c r="E76" s="13"/>
      <x:c r="F76" s="11"/>
      <x:c r="G76" s="11"/>
      <x:c r="H76" s="11"/>
      <x:c r="I76" s="11"/>
      <x:c r="J76" s="11"/>
      <x:c r="K76" s="11"/>
      <x:c r="L76" s="11"/>
      <x:c r="M76" s="11"/>
      <x:c r="N76" s="11"/>
      <x:c r="O76" s="11"/>
      <x:c r="P76" s="10" t="str">
        <x:f>IF(AND(COUNT(F76:I76)=4,MIN(F76:I76)&gt;=1,MAX(F76:I76)&lt;=4,F76=INT(F76),G76=INT(G76),H76=INT(H76),I76=INT(I76)),SUM(F76:I76),"")</x:f>
      </x:c>
      <x:c r="Q76" s="10" t="str">
        <x:f>IF(AND(ISNUMBER(P76),K76&lt;&gt;"",L76&lt;&gt;"",M76&lt;&gt;"",OR(J76="None",J76="Access supports only",J76="Instructional hints",J76="Modelled together")),MIN(MIN(F76:I76),IF(OR(J76="Instructional hints",J76="Modelled together"),2,4)),"")</x:f>
      </x:c>
      <x:c r="R76" s="11"/>
      <x:c r="S76" s="11"/>
      <x:c r="T76" s="13"/>
      <x:c r="U76" s="10" t="str">
        <x:f>IF(AND(A76&lt;&gt;"",COUNTIF($A$5:$A$154,A76)=1,OR(B76="MM12",B76="COM11",B76="IBDS"),C76&lt;&gt;"",COUNTIFS(Roster!$A$5:$A$94,B76,Roster!$B$5:$B$94,C76)=1,OR(AND(B76="IBDS",OR(D76="DS-A",D76="DS-B")),AND(B76&lt;&gt;"IBDS",OR(D76="PS-A",D76="PS-B"))),ISNUMBER(E76),E76&gt;0,E76&lt;=TODAY(),OR(T76="",AND(ISNUMBER(T76),T76&gt;=E76)),O76="Yes",ISNUMBER(Q76),ISNUMBER(R76),R76=INT(R76),R76&gt;=1,R76&lt;=4,S76&lt;&gt;"",OR(J76="None",J76="Access supports only",R76&lt;=2)),R76,"")</x:f>
      </x:c>
      <x:c r="V76" s="10" t="str">
        <x:f>IF(OR(B76="",C76=""),"",B76&amp;"|"&amp;C76)</x:f>
      </x:c>
      <x:c r="W76" s="10" t="str">
        <x:f>IF(AND(ISNUMBER(U76),OR(J76="None",J76="Access supports only")),1,"")</x:f>
      </x:c>
      <x:c r="X76" s="10" t="str">
        <x:f>IF(A76="","",ROW())</x:f>
      </x:c>
    </x:row>
    <x:row r="77" ht="44" customHeight="1">
      <x:c r="A77" s="11"/>
      <x:c r="B77" s="11"/>
      <x:c r="C77" s="11"/>
      <x:c r="D77" s="11"/>
      <x:c r="E77" s="13"/>
      <x:c r="F77" s="11"/>
      <x:c r="G77" s="11"/>
      <x:c r="H77" s="11"/>
      <x:c r="I77" s="11"/>
      <x:c r="J77" s="11"/>
      <x:c r="K77" s="11"/>
      <x:c r="L77" s="11"/>
      <x:c r="M77" s="11"/>
      <x:c r="N77" s="11"/>
      <x:c r="O77" s="11"/>
      <x:c r="P77" s="10" t="str">
        <x:f>IF(AND(COUNT(F77:I77)=4,MIN(F77:I77)&gt;=1,MAX(F77:I77)&lt;=4,F77=INT(F77),G77=INT(G77),H77=INT(H77),I77=INT(I77)),SUM(F77:I77),"")</x:f>
      </x:c>
      <x:c r="Q77" s="10" t="str">
        <x:f>IF(AND(ISNUMBER(P77),K77&lt;&gt;"",L77&lt;&gt;"",M77&lt;&gt;"",OR(J77="None",J77="Access supports only",J77="Instructional hints",J77="Modelled together")),MIN(MIN(F77:I77),IF(OR(J77="Instructional hints",J77="Modelled together"),2,4)),"")</x:f>
      </x:c>
      <x:c r="R77" s="11"/>
      <x:c r="S77" s="11"/>
      <x:c r="T77" s="13"/>
      <x:c r="U77" s="10" t="str">
        <x:f>IF(AND(A77&lt;&gt;"",COUNTIF($A$5:$A$154,A77)=1,OR(B77="MM12",B77="COM11",B77="IBDS"),C77&lt;&gt;"",COUNTIFS(Roster!$A$5:$A$94,B77,Roster!$B$5:$B$94,C77)=1,OR(AND(B77="IBDS",OR(D77="DS-A",D77="DS-B")),AND(B77&lt;&gt;"IBDS",OR(D77="PS-A",D77="PS-B"))),ISNUMBER(E77),E77&gt;0,E77&lt;=TODAY(),OR(T77="",AND(ISNUMBER(T77),T77&gt;=E77)),O77="Yes",ISNUMBER(Q77),ISNUMBER(R77),R77=INT(R77),R77&gt;=1,R77&lt;=4,S77&lt;&gt;"",OR(J77="None",J77="Access supports only",R77&lt;=2)),R77,"")</x:f>
      </x:c>
      <x:c r="V77" s="10" t="str">
        <x:f>IF(OR(B77="",C77=""),"",B77&amp;"|"&amp;C77)</x:f>
      </x:c>
      <x:c r="W77" s="10" t="str">
        <x:f>IF(AND(ISNUMBER(U77),OR(J77="None",J77="Access supports only")),1,"")</x:f>
      </x:c>
      <x:c r="X77" s="10" t="str">
        <x:f>IF(A77="","",ROW())</x:f>
      </x:c>
    </x:row>
    <x:row r="78" ht="44" customHeight="1">
      <x:c r="A78" s="11"/>
      <x:c r="B78" s="11"/>
      <x:c r="C78" s="11"/>
      <x:c r="D78" s="11"/>
      <x:c r="E78" s="13"/>
      <x:c r="F78" s="11"/>
      <x:c r="G78" s="11"/>
      <x:c r="H78" s="11"/>
      <x:c r="I78" s="11"/>
      <x:c r="J78" s="11"/>
      <x:c r="K78" s="11"/>
      <x:c r="L78" s="11"/>
      <x:c r="M78" s="11"/>
      <x:c r="N78" s="11"/>
      <x:c r="O78" s="11"/>
      <x:c r="P78" s="10" t="str">
        <x:f>IF(AND(COUNT(F78:I78)=4,MIN(F78:I78)&gt;=1,MAX(F78:I78)&lt;=4,F78=INT(F78),G78=INT(G78),H78=INT(H78),I78=INT(I78)),SUM(F78:I78),"")</x:f>
      </x:c>
      <x:c r="Q78" s="10" t="str">
        <x:f>IF(AND(ISNUMBER(P78),K78&lt;&gt;"",L78&lt;&gt;"",M78&lt;&gt;"",OR(J78="None",J78="Access supports only",J78="Instructional hints",J78="Modelled together")),MIN(MIN(F78:I78),IF(OR(J78="Instructional hints",J78="Modelled together"),2,4)),"")</x:f>
      </x:c>
      <x:c r="R78" s="11"/>
      <x:c r="S78" s="11"/>
      <x:c r="T78" s="13"/>
      <x:c r="U78" s="10" t="str">
        <x:f>IF(AND(A78&lt;&gt;"",COUNTIF($A$5:$A$154,A78)=1,OR(B78="MM12",B78="COM11",B78="IBDS"),C78&lt;&gt;"",COUNTIFS(Roster!$A$5:$A$94,B78,Roster!$B$5:$B$94,C78)=1,OR(AND(B78="IBDS",OR(D78="DS-A",D78="DS-B")),AND(B78&lt;&gt;"IBDS",OR(D78="PS-A",D78="PS-B"))),ISNUMBER(E78),E78&gt;0,E78&lt;=TODAY(),OR(T78="",AND(ISNUMBER(T78),T78&gt;=E78)),O78="Yes",ISNUMBER(Q78),ISNUMBER(R78),R78=INT(R78),R78&gt;=1,R78&lt;=4,S78&lt;&gt;"",OR(J78="None",J78="Access supports only",R78&lt;=2)),R78,"")</x:f>
      </x:c>
      <x:c r="V78" s="10" t="str">
        <x:f>IF(OR(B78="",C78=""),"",B78&amp;"|"&amp;C78)</x:f>
      </x:c>
      <x:c r="W78" s="10" t="str">
        <x:f>IF(AND(ISNUMBER(U78),OR(J78="None",J78="Access supports only")),1,"")</x:f>
      </x:c>
      <x:c r="X78" s="10" t="str">
        <x:f>IF(A78="","",ROW())</x:f>
      </x:c>
    </x:row>
    <x:row r="79" ht="44" customHeight="1">
      <x:c r="A79" s="11"/>
      <x:c r="B79" s="11"/>
      <x:c r="C79" s="11"/>
      <x:c r="D79" s="11"/>
      <x:c r="E79" s="13"/>
      <x:c r="F79" s="11"/>
      <x:c r="G79" s="11"/>
      <x:c r="H79" s="11"/>
      <x:c r="I79" s="11"/>
      <x:c r="J79" s="11"/>
      <x:c r="K79" s="11"/>
      <x:c r="L79" s="11"/>
      <x:c r="M79" s="11"/>
      <x:c r="N79" s="11"/>
      <x:c r="O79" s="11"/>
      <x:c r="P79" s="10" t="str">
        <x:f>IF(AND(COUNT(F79:I79)=4,MIN(F79:I79)&gt;=1,MAX(F79:I79)&lt;=4,F79=INT(F79),G79=INT(G79),H79=INT(H79),I79=INT(I79)),SUM(F79:I79),"")</x:f>
      </x:c>
      <x:c r="Q79" s="10" t="str">
        <x:f>IF(AND(ISNUMBER(P79),K79&lt;&gt;"",L79&lt;&gt;"",M79&lt;&gt;"",OR(J79="None",J79="Access supports only",J79="Instructional hints",J79="Modelled together")),MIN(MIN(F79:I79),IF(OR(J79="Instructional hints",J79="Modelled together"),2,4)),"")</x:f>
      </x:c>
      <x:c r="R79" s="11"/>
      <x:c r="S79" s="11"/>
      <x:c r="T79" s="13"/>
      <x:c r="U79" s="10" t="str">
        <x:f>IF(AND(A79&lt;&gt;"",COUNTIF($A$5:$A$154,A79)=1,OR(B79="MM12",B79="COM11",B79="IBDS"),C79&lt;&gt;"",COUNTIFS(Roster!$A$5:$A$94,B79,Roster!$B$5:$B$94,C79)=1,OR(AND(B79="IBDS",OR(D79="DS-A",D79="DS-B")),AND(B79&lt;&gt;"IBDS",OR(D79="PS-A",D79="PS-B"))),ISNUMBER(E79),E79&gt;0,E79&lt;=TODAY(),OR(T79="",AND(ISNUMBER(T79),T79&gt;=E79)),O79="Yes",ISNUMBER(Q79),ISNUMBER(R79),R79=INT(R79),R79&gt;=1,R79&lt;=4,S79&lt;&gt;"",OR(J79="None",J79="Access supports only",R79&lt;=2)),R79,"")</x:f>
      </x:c>
      <x:c r="V79" s="10" t="str">
        <x:f>IF(OR(B79="",C79=""),"",B79&amp;"|"&amp;C79)</x:f>
      </x:c>
      <x:c r="W79" s="10" t="str">
        <x:f>IF(AND(ISNUMBER(U79),OR(J79="None",J79="Access supports only")),1,"")</x:f>
      </x:c>
      <x:c r="X79" s="10" t="str">
        <x:f>IF(A79="","",ROW())</x:f>
      </x:c>
    </x:row>
    <x:row r="80" ht="44" customHeight="1">
      <x:c r="A80" s="11"/>
      <x:c r="B80" s="11"/>
      <x:c r="C80" s="11"/>
      <x:c r="D80" s="11"/>
      <x:c r="E80" s="13"/>
      <x:c r="F80" s="11"/>
      <x:c r="G80" s="11"/>
      <x:c r="H80" s="11"/>
      <x:c r="I80" s="11"/>
      <x:c r="J80" s="11"/>
      <x:c r="K80" s="11"/>
      <x:c r="L80" s="11"/>
      <x:c r="M80" s="11"/>
      <x:c r="N80" s="11"/>
      <x:c r="O80" s="11"/>
      <x:c r="P80" s="10" t="str">
        <x:f>IF(AND(COUNT(F80:I80)=4,MIN(F80:I80)&gt;=1,MAX(F80:I80)&lt;=4,F80=INT(F80),G80=INT(G80),H80=INT(H80),I80=INT(I80)),SUM(F80:I80),"")</x:f>
      </x:c>
      <x:c r="Q80" s="10" t="str">
        <x:f>IF(AND(ISNUMBER(P80),K80&lt;&gt;"",L80&lt;&gt;"",M80&lt;&gt;"",OR(J80="None",J80="Access supports only",J80="Instructional hints",J80="Modelled together")),MIN(MIN(F80:I80),IF(OR(J80="Instructional hints",J80="Modelled together"),2,4)),"")</x:f>
      </x:c>
      <x:c r="R80" s="11"/>
      <x:c r="S80" s="11"/>
      <x:c r="T80" s="13"/>
      <x:c r="U80" s="10" t="str">
        <x:f>IF(AND(A80&lt;&gt;"",COUNTIF($A$5:$A$154,A80)=1,OR(B80="MM12",B80="COM11",B80="IBDS"),C80&lt;&gt;"",COUNTIFS(Roster!$A$5:$A$94,B80,Roster!$B$5:$B$94,C80)=1,OR(AND(B80="IBDS",OR(D80="DS-A",D80="DS-B")),AND(B80&lt;&gt;"IBDS",OR(D80="PS-A",D80="PS-B"))),ISNUMBER(E80),E80&gt;0,E80&lt;=TODAY(),OR(T80="",AND(ISNUMBER(T80),T80&gt;=E80)),O80="Yes",ISNUMBER(Q80),ISNUMBER(R80),R80=INT(R80),R80&gt;=1,R80&lt;=4,S80&lt;&gt;"",OR(J80="None",J80="Access supports only",R80&lt;=2)),R80,"")</x:f>
      </x:c>
      <x:c r="V80" s="10" t="str">
        <x:f>IF(OR(B80="",C80=""),"",B80&amp;"|"&amp;C80)</x:f>
      </x:c>
      <x:c r="W80" s="10" t="str">
        <x:f>IF(AND(ISNUMBER(U80),OR(J80="None",J80="Access supports only")),1,"")</x:f>
      </x:c>
      <x:c r="X80" s="10" t="str">
        <x:f>IF(A80="","",ROW())</x:f>
      </x:c>
    </x:row>
    <x:row r="81" ht="44" customHeight="1">
      <x:c r="A81" s="11"/>
      <x:c r="B81" s="11"/>
      <x:c r="C81" s="11"/>
      <x:c r="D81" s="11"/>
      <x:c r="E81" s="13"/>
      <x:c r="F81" s="11"/>
      <x:c r="G81" s="11"/>
      <x:c r="H81" s="11"/>
      <x:c r="I81" s="11"/>
      <x:c r="J81" s="11"/>
      <x:c r="K81" s="11"/>
      <x:c r="L81" s="11"/>
      <x:c r="M81" s="11"/>
      <x:c r="N81" s="11"/>
      <x:c r="O81" s="11"/>
      <x:c r="P81" s="10" t="str">
        <x:f>IF(AND(COUNT(F81:I81)=4,MIN(F81:I81)&gt;=1,MAX(F81:I81)&lt;=4,F81=INT(F81),G81=INT(G81),H81=INT(H81),I81=INT(I81)),SUM(F81:I81),"")</x:f>
      </x:c>
      <x:c r="Q81" s="10" t="str">
        <x:f>IF(AND(ISNUMBER(P81),K81&lt;&gt;"",L81&lt;&gt;"",M81&lt;&gt;"",OR(J81="None",J81="Access supports only",J81="Instructional hints",J81="Modelled together")),MIN(MIN(F81:I81),IF(OR(J81="Instructional hints",J81="Modelled together"),2,4)),"")</x:f>
      </x:c>
      <x:c r="R81" s="11"/>
      <x:c r="S81" s="11"/>
      <x:c r="T81" s="13"/>
      <x:c r="U81" s="10" t="str">
        <x:f>IF(AND(A81&lt;&gt;"",COUNTIF($A$5:$A$154,A81)=1,OR(B81="MM12",B81="COM11",B81="IBDS"),C81&lt;&gt;"",COUNTIFS(Roster!$A$5:$A$94,B81,Roster!$B$5:$B$94,C81)=1,OR(AND(B81="IBDS",OR(D81="DS-A",D81="DS-B")),AND(B81&lt;&gt;"IBDS",OR(D81="PS-A",D81="PS-B"))),ISNUMBER(E81),E81&gt;0,E81&lt;=TODAY(),OR(T81="",AND(ISNUMBER(T81),T81&gt;=E81)),O81="Yes",ISNUMBER(Q81),ISNUMBER(R81),R81=INT(R81),R81&gt;=1,R81&lt;=4,S81&lt;&gt;"",OR(J81="None",J81="Access supports only",R81&lt;=2)),R81,"")</x:f>
      </x:c>
      <x:c r="V81" s="10" t="str">
        <x:f>IF(OR(B81="",C81=""),"",B81&amp;"|"&amp;C81)</x:f>
      </x:c>
      <x:c r="W81" s="10" t="str">
        <x:f>IF(AND(ISNUMBER(U81),OR(J81="None",J81="Access supports only")),1,"")</x:f>
      </x:c>
      <x:c r="X81" s="10" t="str">
        <x:f>IF(A81="","",ROW())</x:f>
      </x:c>
    </x:row>
    <x:row r="82" ht="44" customHeight="1">
      <x:c r="A82" s="11"/>
      <x:c r="B82" s="11"/>
      <x:c r="C82" s="11"/>
      <x:c r="D82" s="11"/>
      <x:c r="E82" s="13"/>
      <x:c r="F82" s="11"/>
      <x:c r="G82" s="11"/>
      <x:c r="H82" s="11"/>
      <x:c r="I82" s="11"/>
      <x:c r="J82" s="11"/>
      <x:c r="K82" s="11"/>
      <x:c r="L82" s="11"/>
      <x:c r="M82" s="11"/>
      <x:c r="N82" s="11"/>
      <x:c r="O82" s="11"/>
      <x:c r="P82" s="10" t="str">
        <x:f>IF(AND(COUNT(F82:I82)=4,MIN(F82:I82)&gt;=1,MAX(F82:I82)&lt;=4,F82=INT(F82),G82=INT(G82),H82=INT(H82),I82=INT(I82)),SUM(F82:I82),"")</x:f>
      </x:c>
      <x:c r="Q82" s="10" t="str">
        <x:f>IF(AND(ISNUMBER(P82),K82&lt;&gt;"",L82&lt;&gt;"",M82&lt;&gt;"",OR(J82="None",J82="Access supports only",J82="Instructional hints",J82="Modelled together")),MIN(MIN(F82:I82),IF(OR(J82="Instructional hints",J82="Modelled together"),2,4)),"")</x:f>
      </x:c>
      <x:c r="R82" s="11"/>
      <x:c r="S82" s="11"/>
      <x:c r="T82" s="13"/>
      <x:c r="U82" s="10" t="str">
        <x:f>IF(AND(A82&lt;&gt;"",COUNTIF($A$5:$A$154,A82)=1,OR(B82="MM12",B82="COM11",B82="IBDS"),C82&lt;&gt;"",COUNTIFS(Roster!$A$5:$A$94,B82,Roster!$B$5:$B$94,C82)=1,OR(AND(B82="IBDS",OR(D82="DS-A",D82="DS-B")),AND(B82&lt;&gt;"IBDS",OR(D82="PS-A",D82="PS-B"))),ISNUMBER(E82),E82&gt;0,E82&lt;=TODAY(),OR(T82="",AND(ISNUMBER(T82),T82&gt;=E82)),O82="Yes",ISNUMBER(Q82),ISNUMBER(R82),R82=INT(R82),R82&gt;=1,R82&lt;=4,S82&lt;&gt;"",OR(J82="None",J82="Access supports only",R82&lt;=2)),R82,"")</x:f>
      </x:c>
      <x:c r="V82" s="10" t="str">
        <x:f>IF(OR(B82="",C82=""),"",B82&amp;"|"&amp;C82)</x:f>
      </x:c>
      <x:c r="W82" s="10" t="str">
        <x:f>IF(AND(ISNUMBER(U82),OR(J82="None",J82="Access supports only")),1,"")</x:f>
      </x:c>
      <x:c r="X82" s="10" t="str">
        <x:f>IF(A82="","",ROW())</x:f>
      </x:c>
    </x:row>
    <x:row r="83" ht="44" customHeight="1">
      <x:c r="A83" s="11"/>
      <x:c r="B83" s="11"/>
      <x:c r="C83" s="11"/>
      <x:c r="D83" s="11"/>
      <x:c r="E83" s="13"/>
      <x:c r="F83" s="11"/>
      <x:c r="G83" s="11"/>
      <x:c r="H83" s="11"/>
      <x:c r="I83" s="11"/>
      <x:c r="J83" s="11"/>
      <x:c r="K83" s="11"/>
      <x:c r="L83" s="11"/>
      <x:c r="M83" s="11"/>
      <x:c r="N83" s="11"/>
      <x:c r="O83" s="11"/>
      <x:c r="P83" s="10" t="str">
        <x:f>IF(AND(COUNT(F83:I83)=4,MIN(F83:I83)&gt;=1,MAX(F83:I83)&lt;=4,F83=INT(F83),G83=INT(G83),H83=INT(H83),I83=INT(I83)),SUM(F83:I83),"")</x:f>
      </x:c>
      <x:c r="Q83" s="10" t="str">
        <x:f>IF(AND(ISNUMBER(P83),K83&lt;&gt;"",L83&lt;&gt;"",M83&lt;&gt;"",OR(J83="None",J83="Access supports only",J83="Instructional hints",J83="Modelled together")),MIN(MIN(F83:I83),IF(OR(J83="Instructional hints",J83="Modelled together"),2,4)),"")</x:f>
      </x:c>
      <x:c r="R83" s="11"/>
      <x:c r="S83" s="11"/>
      <x:c r="T83" s="13"/>
      <x:c r="U83" s="10" t="str">
        <x:f>IF(AND(A83&lt;&gt;"",COUNTIF($A$5:$A$154,A83)=1,OR(B83="MM12",B83="COM11",B83="IBDS"),C83&lt;&gt;"",COUNTIFS(Roster!$A$5:$A$94,B83,Roster!$B$5:$B$94,C83)=1,OR(AND(B83="IBDS",OR(D83="DS-A",D83="DS-B")),AND(B83&lt;&gt;"IBDS",OR(D83="PS-A",D83="PS-B"))),ISNUMBER(E83),E83&gt;0,E83&lt;=TODAY(),OR(T83="",AND(ISNUMBER(T83),T83&gt;=E83)),O83="Yes",ISNUMBER(Q83),ISNUMBER(R83),R83=INT(R83),R83&gt;=1,R83&lt;=4,S83&lt;&gt;"",OR(J83="None",J83="Access supports only",R83&lt;=2)),R83,"")</x:f>
      </x:c>
      <x:c r="V83" s="10" t="str">
        <x:f>IF(OR(B83="",C83=""),"",B83&amp;"|"&amp;C83)</x:f>
      </x:c>
      <x:c r="W83" s="10" t="str">
        <x:f>IF(AND(ISNUMBER(U83),OR(J83="None",J83="Access supports only")),1,"")</x:f>
      </x:c>
      <x:c r="X83" s="10" t="str">
        <x:f>IF(A83="","",ROW())</x:f>
      </x:c>
    </x:row>
    <x:row r="84" ht="44" customHeight="1">
      <x:c r="A84" s="11"/>
      <x:c r="B84" s="11"/>
      <x:c r="C84" s="11"/>
      <x:c r="D84" s="11"/>
      <x:c r="E84" s="13"/>
      <x:c r="F84" s="11"/>
      <x:c r="G84" s="11"/>
      <x:c r="H84" s="11"/>
      <x:c r="I84" s="11"/>
      <x:c r="J84" s="11"/>
      <x:c r="K84" s="11"/>
      <x:c r="L84" s="11"/>
      <x:c r="M84" s="11"/>
      <x:c r="N84" s="11"/>
      <x:c r="O84" s="11"/>
      <x:c r="P84" s="10" t="str">
        <x:f>IF(AND(COUNT(F84:I84)=4,MIN(F84:I84)&gt;=1,MAX(F84:I84)&lt;=4,F84=INT(F84),G84=INT(G84),H84=INT(H84),I84=INT(I84)),SUM(F84:I84),"")</x:f>
      </x:c>
      <x:c r="Q84" s="10" t="str">
        <x:f>IF(AND(ISNUMBER(P84),K84&lt;&gt;"",L84&lt;&gt;"",M84&lt;&gt;"",OR(J84="None",J84="Access supports only",J84="Instructional hints",J84="Modelled together")),MIN(MIN(F84:I84),IF(OR(J84="Instructional hints",J84="Modelled together"),2,4)),"")</x:f>
      </x:c>
      <x:c r="R84" s="11"/>
      <x:c r="S84" s="11"/>
      <x:c r="T84" s="13"/>
      <x:c r="U84" s="10" t="str">
        <x:f>IF(AND(A84&lt;&gt;"",COUNTIF($A$5:$A$154,A84)=1,OR(B84="MM12",B84="COM11",B84="IBDS"),C84&lt;&gt;"",COUNTIFS(Roster!$A$5:$A$94,B84,Roster!$B$5:$B$94,C84)=1,OR(AND(B84="IBDS",OR(D84="DS-A",D84="DS-B")),AND(B84&lt;&gt;"IBDS",OR(D84="PS-A",D84="PS-B"))),ISNUMBER(E84),E84&gt;0,E84&lt;=TODAY(),OR(T84="",AND(ISNUMBER(T84),T84&gt;=E84)),O84="Yes",ISNUMBER(Q84),ISNUMBER(R84),R84=INT(R84),R84&gt;=1,R84&lt;=4,S84&lt;&gt;"",OR(J84="None",J84="Access supports only",R84&lt;=2)),R84,"")</x:f>
      </x:c>
      <x:c r="V84" s="10" t="str">
        <x:f>IF(OR(B84="",C84=""),"",B84&amp;"|"&amp;C84)</x:f>
      </x:c>
      <x:c r="W84" s="10" t="str">
        <x:f>IF(AND(ISNUMBER(U84),OR(J84="None",J84="Access supports only")),1,"")</x:f>
      </x:c>
      <x:c r="X84" s="10" t="str">
        <x:f>IF(A84="","",ROW())</x:f>
      </x:c>
    </x:row>
    <x:row r="85" ht="44" customHeight="1">
      <x:c r="A85" s="11"/>
      <x:c r="B85" s="11"/>
      <x:c r="C85" s="11"/>
      <x:c r="D85" s="11"/>
      <x:c r="E85" s="13"/>
      <x:c r="F85" s="11"/>
      <x:c r="G85" s="11"/>
      <x:c r="H85" s="11"/>
      <x:c r="I85" s="11"/>
      <x:c r="J85" s="11"/>
      <x:c r="K85" s="11"/>
      <x:c r="L85" s="11"/>
      <x:c r="M85" s="11"/>
      <x:c r="N85" s="11"/>
      <x:c r="O85" s="11"/>
      <x:c r="P85" s="10" t="str">
        <x:f>IF(AND(COUNT(F85:I85)=4,MIN(F85:I85)&gt;=1,MAX(F85:I85)&lt;=4,F85=INT(F85),G85=INT(G85),H85=INT(H85),I85=INT(I85)),SUM(F85:I85),"")</x:f>
      </x:c>
      <x:c r="Q85" s="10" t="str">
        <x:f>IF(AND(ISNUMBER(P85),K85&lt;&gt;"",L85&lt;&gt;"",M85&lt;&gt;"",OR(J85="None",J85="Access supports only",J85="Instructional hints",J85="Modelled together")),MIN(MIN(F85:I85),IF(OR(J85="Instructional hints",J85="Modelled together"),2,4)),"")</x:f>
      </x:c>
      <x:c r="R85" s="11"/>
      <x:c r="S85" s="11"/>
      <x:c r="T85" s="13"/>
      <x:c r="U85" s="10" t="str">
        <x:f>IF(AND(A85&lt;&gt;"",COUNTIF($A$5:$A$154,A85)=1,OR(B85="MM12",B85="COM11",B85="IBDS"),C85&lt;&gt;"",COUNTIFS(Roster!$A$5:$A$94,B85,Roster!$B$5:$B$94,C85)=1,OR(AND(B85="IBDS",OR(D85="DS-A",D85="DS-B")),AND(B85&lt;&gt;"IBDS",OR(D85="PS-A",D85="PS-B"))),ISNUMBER(E85),E85&gt;0,E85&lt;=TODAY(),OR(T85="",AND(ISNUMBER(T85),T85&gt;=E85)),O85="Yes",ISNUMBER(Q85),ISNUMBER(R85),R85=INT(R85),R85&gt;=1,R85&lt;=4,S85&lt;&gt;"",OR(J85="None",J85="Access supports only",R85&lt;=2)),R85,"")</x:f>
      </x:c>
      <x:c r="V85" s="10" t="str">
        <x:f>IF(OR(B85="",C85=""),"",B85&amp;"|"&amp;C85)</x:f>
      </x:c>
      <x:c r="W85" s="10" t="str">
        <x:f>IF(AND(ISNUMBER(U85),OR(J85="None",J85="Access supports only")),1,"")</x:f>
      </x:c>
      <x:c r="X85" s="10" t="str">
        <x:f>IF(A85="","",ROW())</x:f>
      </x:c>
    </x:row>
    <x:row r="86" ht="44" customHeight="1">
      <x:c r="A86" s="11"/>
      <x:c r="B86" s="11"/>
      <x:c r="C86" s="11"/>
      <x:c r="D86" s="11"/>
      <x:c r="E86" s="13"/>
      <x:c r="F86" s="11"/>
      <x:c r="G86" s="11"/>
      <x:c r="H86" s="11"/>
      <x:c r="I86" s="11"/>
      <x:c r="J86" s="11"/>
      <x:c r="K86" s="11"/>
      <x:c r="L86" s="11"/>
      <x:c r="M86" s="11"/>
      <x:c r="N86" s="11"/>
      <x:c r="O86" s="11"/>
      <x:c r="P86" s="10" t="str">
        <x:f>IF(AND(COUNT(F86:I86)=4,MIN(F86:I86)&gt;=1,MAX(F86:I86)&lt;=4,F86=INT(F86),G86=INT(G86),H86=INT(H86),I86=INT(I86)),SUM(F86:I86),"")</x:f>
      </x:c>
      <x:c r="Q86" s="10" t="str">
        <x:f>IF(AND(ISNUMBER(P86),K86&lt;&gt;"",L86&lt;&gt;"",M86&lt;&gt;"",OR(J86="None",J86="Access supports only",J86="Instructional hints",J86="Modelled together")),MIN(MIN(F86:I86),IF(OR(J86="Instructional hints",J86="Modelled together"),2,4)),"")</x:f>
      </x:c>
      <x:c r="R86" s="11"/>
      <x:c r="S86" s="11"/>
      <x:c r="T86" s="13"/>
      <x:c r="U86" s="10" t="str">
        <x:f>IF(AND(A86&lt;&gt;"",COUNTIF($A$5:$A$154,A86)=1,OR(B86="MM12",B86="COM11",B86="IBDS"),C86&lt;&gt;"",COUNTIFS(Roster!$A$5:$A$94,B86,Roster!$B$5:$B$94,C86)=1,OR(AND(B86="IBDS",OR(D86="DS-A",D86="DS-B")),AND(B86&lt;&gt;"IBDS",OR(D86="PS-A",D86="PS-B"))),ISNUMBER(E86),E86&gt;0,E86&lt;=TODAY(),OR(T86="",AND(ISNUMBER(T86),T86&gt;=E86)),O86="Yes",ISNUMBER(Q86),ISNUMBER(R86),R86=INT(R86),R86&gt;=1,R86&lt;=4,S86&lt;&gt;"",OR(J86="None",J86="Access supports only",R86&lt;=2)),R86,"")</x:f>
      </x:c>
      <x:c r="V86" s="10" t="str">
        <x:f>IF(OR(B86="",C86=""),"",B86&amp;"|"&amp;C86)</x:f>
      </x:c>
      <x:c r="W86" s="10" t="str">
        <x:f>IF(AND(ISNUMBER(U86),OR(J86="None",J86="Access supports only")),1,"")</x:f>
      </x:c>
      <x:c r="X86" s="10" t="str">
        <x:f>IF(A86="","",ROW())</x:f>
      </x:c>
    </x:row>
    <x:row r="87" ht="44" customHeight="1">
      <x:c r="A87" s="11"/>
      <x:c r="B87" s="11"/>
      <x:c r="C87" s="11"/>
      <x:c r="D87" s="11"/>
      <x:c r="E87" s="13"/>
      <x:c r="F87" s="11"/>
      <x:c r="G87" s="11"/>
      <x:c r="H87" s="11"/>
      <x:c r="I87" s="11"/>
      <x:c r="J87" s="11"/>
      <x:c r="K87" s="11"/>
      <x:c r="L87" s="11"/>
      <x:c r="M87" s="11"/>
      <x:c r="N87" s="11"/>
      <x:c r="O87" s="11"/>
      <x:c r="P87" s="10" t="str">
        <x:f>IF(AND(COUNT(F87:I87)=4,MIN(F87:I87)&gt;=1,MAX(F87:I87)&lt;=4,F87=INT(F87),G87=INT(G87),H87=INT(H87),I87=INT(I87)),SUM(F87:I87),"")</x:f>
      </x:c>
      <x:c r="Q87" s="10" t="str">
        <x:f>IF(AND(ISNUMBER(P87),K87&lt;&gt;"",L87&lt;&gt;"",M87&lt;&gt;"",OR(J87="None",J87="Access supports only",J87="Instructional hints",J87="Modelled together")),MIN(MIN(F87:I87),IF(OR(J87="Instructional hints",J87="Modelled together"),2,4)),"")</x:f>
      </x:c>
      <x:c r="R87" s="11"/>
      <x:c r="S87" s="11"/>
      <x:c r="T87" s="13"/>
      <x:c r="U87" s="10" t="str">
        <x:f>IF(AND(A87&lt;&gt;"",COUNTIF($A$5:$A$154,A87)=1,OR(B87="MM12",B87="COM11",B87="IBDS"),C87&lt;&gt;"",COUNTIFS(Roster!$A$5:$A$94,B87,Roster!$B$5:$B$94,C87)=1,OR(AND(B87="IBDS",OR(D87="DS-A",D87="DS-B")),AND(B87&lt;&gt;"IBDS",OR(D87="PS-A",D87="PS-B"))),ISNUMBER(E87),E87&gt;0,E87&lt;=TODAY(),OR(T87="",AND(ISNUMBER(T87),T87&gt;=E87)),O87="Yes",ISNUMBER(Q87),ISNUMBER(R87),R87=INT(R87),R87&gt;=1,R87&lt;=4,S87&lt;&gt;"",OR(J87="None",J87="Access supports only",R87&lt;=2)),R87,"")</x:f>
      </x:c>
      <x:c r="V87" s="10" t="str">
        <x:f>IF(OR(B87="",C87=""),"",B87&amp;"|"&amp;C87)</x:f>
      </x:c>
      <x:c r="W87" s="10" t="str">
        <x:f>IF(AND(ISNUMBER(U87),OR(J87="None",J87="Access supports only")),1,"")</x:f>
      </x:c>
      <x:c r="X87" s="10" t="str">
        <x:f>IF(A87="","",ROW())</x:f>
      </x:c>
    </x:row>
    <x:row r="88" ht="44" customHeight="1">
      <x:c r="A88" s="11"/>
      <x:c r="B88" s="11"/>
      <x:c r="C88" s="11"/>
      <x:c r="D88" s="11"/>
      <x:c r="E88" s="13"/>
      <x:c r="F88" s="11"/>
      <x:c r="G88" s="11"/>
      <x:c r="H88" s="11"/>
      <x:c r="I88" s="11"/>
      <x:c r="J88" s="11"/>
      <x:c r="K88" s="11"/>
      <x:c r="L88" s="11"/>
      <x:c r="M88" s="11"/>
      <x:c r="N88" s="11"/>
      <x:c r="O88" s="11"/>
      <x:c r="P88" s="10" t="str">
        <x:f>IF(AND(COUNT(F88:I88)=4,MIN(F88:I88)&gt;=1,MAX(F88:I88)&lt;=4,F88=INT(F88),G88=INT(G88),H88=INT(H88),I88=INT(I88)),SUM(F88:I88),"")</x:f>
      </x:c>
      <x:c r="Q88" s="10" t="str">
        <x:f>IF(AND(ISNUMBER(P88),K88&lt;&gt;"",L88&lt;&gt;"",M88&lt;&gt;"",OR(J88="None",J88="Access supports only",J88="Instructional hints",J88="Modelled together")),MIN(MIN(F88:I88),IF(OR(J88="Instructional hints",J88="Modelled together"),2,4)),"")</x:f>
      </x:c>
      <x:c r="R88" s="11"/>
      <x:c r="S88" s="11"/>
      <x:c r="T88" s="13"/>
      <x:c r="U88" s="10" t="str">
        <x:f>IF(AND(A88&lt;&gt;"",COUNTIF($A$5:$A$154,A88)=1,OR(B88="MM12",B88="COM11",B88="IBDS"),C88&lt;&gt;"",COUNTIFS(Roster!$A$5:$A$94,B88,Roster!$B$5:$B$94,C88)=1,OR(AND(B88="IBDS",OR(D88="DS-A",D88="DS-B")),AND(B88&lt;&gt;"IBDS",OR(D88="PS-A",D88="PS-B"))),ISNUMBER(E88),E88&gt;0,E88&lt;=TODAY(),OR(T88="",AND(ISNUMBER(T88),T88&gt;=E88)),O88="Yes",ISNUMBER(Q88),ISNUMBER(R88),R88=INT(R88),R88&gt;=1,R88&lt;=4,S88&lt;&gt;"",OR(J88="None",J88="Access supports only",R88&lt;=2)),R88,"")</x:f>
      </x:c>
      <x:c r="V88" s="10" t="str">
        <x:f>IF(OR(B88="",C88=""),"",B88&amp;"|"&amp;C88)</x:f>
      </x:c>
      <x:c r="W88" s="10" t="str">
        <x:f>IF(AND(ISNUMBER(U88),OR(J88="None",J88="Access supports only")),1,"")</x:f>
      </x:c>
      <x:c r="X88" s="10" t="str">
        <x:f>IF(A88="","",ROW())</x:f>
      </x:c>
    </x:row>
    <x:row r="89" ht="44" customHeight="1">
      <x:c r="A89" s="11"/>
      <x:c r="B89" s="11"/>
      <x:c r="C89" s="11"/>
      <x:c r="D89" s="11"/>
      <x:c r="E89" s="13"/>
      <x:c r="F89" s="11"/>
      <x:c r="G89" s="11"/>
      <x:c r="H89" s="11"/>
      <x:c r="I89" s="11"/>
      <x:c r="J89" s="11"/>
      <x:c r="K89" s="11"/>
      <x:c r="L89" s="11"/>
      <x:c r="M89" s="11"/>
      <x:c r="N89" s="11"/>
      <x:c r="O89" s="11"/>
      <x:c r="P89" s="10" t="str">
        <x:f>IF(AND(COUNT(F89:I89)=4,MIN(F89:I89)&gt;=1,MAX(F89:I89)&lt;=4,F89=INT(F89),G89=INT(G89),H89=INT(H89),I89=INT(I89)),SUM(F89:I89),"")</x:f>
      </x:c>
      <x:c r="Q89" s="10" t="str">
        <x:f>IF(AND(ISNUMBER(P89),K89&lt;&gt;"",L89&lt;&gt;"",M89&lt;&gt;"",OR(J89="None",J89="Access supports only",J89="Instructional hints",J89="Modelled together")),MIN(MIN(F89:I89),IF(OR(J89="Instructional hints",J89="Modelled together"),2,4)),"")</x:f>
      </x:c>
      <x:c r="R89" s="11"/>
      <x:c r="S89" s="11"/>
      <x:c r="T89" s="13"/>
      <x:c r="U89" s="10" t="str">
        <x:f>IF(AND(A89&lt;&gt;"",COUNTIF($A$5:$A$154,A89)=1,OR(B89="MM12",B89="COM11",B89="IBDS"),C89&lt;&gt;"",COUNTIFS(Roster!$A$5:$A$94,B89,Roster!$B$5:$B$94,C89)=1,OR(AND(B89="IBDS",OR(D89="DS-A",D89="DS-B")),AND(B89&lt;&gt;"IBDS",OR(D89="PS-A",D89="PS-B"))),ISNUMBER(E89),E89&gt;0,E89&lt;=TODAY(),OR(T89="",AND(ISNUMBER(T89),T89&gt;=E89)),O89="Yes",ISNUMBER(Q89),ISNUMBER(R89),R89=INT(R89),R89&gt;=1,R89&lt;=4,S89&lt;&gt;"",OR(J89="None",J89="Access supports only",R89&lt;=2)),R89,"")</x:f>
      </x:c>
      <x:c r="V89" s="10" t="str">
        <x:f>IF(OR(B89="",C89=""),"",B89&amp;"|"&amp;C89)</x:f>
      </x:c>
      <x:c r="W89" s="10" t="str">
        <x:f>IF(AND(ISNUMBER(U89),OR(J89="None",J89="Access supports only")),1,"")</x:f>
      </x:c>
      <x:c r="X89" s="10" t="str">
        <x:f>IF(A89="","",ROW())</x:f>
      </x:c>
    </x:row>
    <x:row r="90" ht="44" customHeight="1">
      <x:c r="A90" s="11"/>
      <x:c r="B90" s="11"/>
      <x:c r="C90" s="11"/>
      <x:c r="D90" s="11"/>
      <x:c r="E90" s="13"/>
      <x:c r="F90" s="11"/>
      <x:c r="G90" s="11"/>
      <x:c r="H90" s="11"/>
      <x:c r="I90" s="11"/>
      <x:c r="J90" s="11"/>
      <x:c r="K90" s="11"/>
      <x:c r="L90" s="11"/>
      <x:c r="M90" s="11"/>
      <x:c r="N90" s="11"/>
      <x:c r="O90" s="11"/>
      <x:c r="P90" s="10" t="str">
        <x:f>IF(AND(COUNT(F90:I90)=4,MIN(F90:I90)&gt;=1,MAX(F90:I90)&lt;=4,F90=INT(F90),G90=INT(G90),H90=INT(H90),I90=INT(I90)),SUM(F90:I90),"")</x:f>
      </x:c>
      <x:c r="Q90" s="10" t="str">
        <x:f>IF(AND(ISNUMBER(P90),K90&lt;&gt;"",L90&lt;&gt;"",M90&lt;&gt;"",OR(J90="None",J90="Access supports only",J90="Instructional hints",J90="Modelled together")),MIN(MIN(F90:I90),IF(OR(J90="Instructional hints",J90="Modelled together"),2,4)),"")</x:f>
      </x:c>
      <x:c r="R90" s="11"/>
      <x:c r="S90" s="11"/>
      <x:c r="T90" s="13"/>
      <x:c r="U90" s="10" t="str">
        <x:f>IF(AND(A90&lt;&gt;"",COUNTIF($A$5:$A$154,A90)=1,OR(B90="MM12",B90="COM11",B90="IBDS"),C90&lt;&gt;"",COUNTIFS(Roster!$A$5:$A$94,B90,Roster!$B$5:$B$94,C90)=1,OR(AND(B90="IBDS",OR(D90="DS-A",D90="DS-B")),AND(B90&lt;&gt;"IBDS",OR(D90="PS-A",D90="PS-B"))),ISNUMBER(E90),E90&gt;0,E90&lt;=TODAY(),OR(T90="",AND(ISNUMBER(T90),T90&gt;=E90)),O90="Yes",ISNUMBER(Q90),ISNUMBER(R90),R90=INT(R90),R90&gt;=1,R90&lt;=4,S90&lt;&gt;"",OR(J90="None",J90="Access supports only",R90&lt;=2)),R90,"")</x:f>
      </x:c>
      <x:c r="V90" s="10" t="str">
        <x:f>IF(OR(B90="",C90=""),"",B90&amp;"|"&amp;C90)</x:f>
      </x:c>
      <x:c r="W90" s="10" t="str">
        <x:f>IF(AND(ISNUMBER(U90),OR(J90="None",J90="Access supports only")),1,"")</x:f>
      </x:c>
      <x:c r="X90" s="10" t="str">
        <x:f>IF(A90="","",ROW())</x:f>
      </x:c>
    </x:row>
    <x:row r="91" ht="44" customHeight="1">
      <x:c r="A91" s="11"/>
      <x:c r="B91" s="11"/>
      <x:c r="C91" s="11"/>
      <x:c r="D91" s="11"/>
      <x:c r="E91" s="13"/>
      <x:c r="F91" s="11"/>
      <x:c r="G91" s="11"/>
      <x:c r="H91" s="11"/>
      <x:c r="I91" s="11"/>
      <x:c r="J91" s="11"/>
      <x:c r="K91" s="11"/>
      <x:c r="L91" s="11"/>
      <x:c r="M91" s="11"/>
      <x:c r="N91" s="11"/>
      <x:c r="O91" s="11"/>
      <x:c r="P91" s="10" t="str">
        <x:f>IF(AND(COUNT(F91:I91)=4,MIN(F91:I91)&gt;=1,MAX(F91:I91)&lt;=4,F91=INT(F91),G91=INT(G91),H91=INT(H91),I91=INT(I91)),SUM(F91:I91),"")</x:f>
      </x:c>
      <x:c r="Q91" s="10" t="str">
        <x:f>IF(AND(ISNUMBER(P91),K91&lt;&gt;"",L91&lt;&gt;"",M91&lt;&gt;"",OR(J91="None",J91="Access supports only",J91="Instructional hints",J91="Modelled together")),MIN(MIN(F91:I91),IF(OR(J91="Instructional hints",J91="Modelled together"),2,4)),"")</x:f>
      </x:c>
      <x:c r="R91" s="11"/>
      <x:c r="S91" s="11"/>
      <x:c r="T91" s="13"/>
      <x:c r="U91" s="10" t="str">
        <x:f>IF(AND(A91&lt;&gt;"",COUNTIF($A$5:$A$154,A91)=1,OR(B91="MM12",B91="COM11",B91="IBDS"),C91&lt;&gt;"",COUNTIFS(Roster!$A$5:$A$94,B91,Roster!$B$5:$B$94,C91)=1,OR(AND(B91="IBDS",OR(D91="DS-A",D91="DS-B")),AND(B91&lt;&gt;"IBDS",OR(D91="PS-A",D91="PS-B"))),ISNUMBER(E91),E91&gt;0,E91&lt;=TODAY(),OR(T91="",AND(ISNUMBER(T91),T91&gt;=E91)),O91="Yes",ISNUMBER(Q91),ISNUMBER(R91),R91=INT(R91),R91&gt;=1,R91&lt;=4,S91&lt;&gt;"",OR(J91="None",J91="Access supports only",R91&lt;=2)),R91,"")</x:f>
      </x:c>
      <x:c r="V91" s="10" t="str">
        <x:f>IF(OR(B91="",C91=""),"",B91&amp;"|"&amp;C91)</x:f>
      </x:c>
      <x:c r="W91" s="10" t="str">
        <x:f>IF(AND(ISNUMBER(U91),OR(J91="None",J91="Access supports only")),1,"")</x:f>
      </x:c>
      <x:c r="X91" s="10" t="str">
        <x:f>IF(A91="","",ROW())</x:f>
      </x:c>
    </x:row>
    <x:row r="92" ht="44" customHeight="1">
      <x:c r="A92" s="11"/>
      <x:c r="B92" s="11"/>
      <x:c r="C92" s="11"/>
      <x:c r="D92" s="11"/>
      <x:c r="E92" s="13"/>
      <x:c r="F92" s="11"/>
      <x:c r="G92" s="11"/>
      <x:c r="H92" s="11"/>
      <x:c r="I92" s="11"/>
      <x:c r="J92" s="11"/>
      <x:c r="K92" s="11"/>
      <x:c r="L92" s="11"/>
      <x:c r="M92" s="11"/>
      <x:c r="N92" s="11"/>
      <x:c r="O92" s="11"/>
      <x:c r="P92" s="10" t="str">
        <x:f>IF(AND(COUNT(F92:I92)=4,MIN(F92:I92)&gt;=1,MAX(F92:I92)&lt;=4,F92=INT(F92),G92=INT(G92),H92=INT(H92),I92=INT(I92)),SUM(F92:I92),"")</x:f>
      </x:c>
      <x:c r="Q92" s="10" t="str">
        <x:f>IF(AND(ISNUMBER(P92),K92&lt;&gt;"",L92&lt;&gt;"",M92&lt;&gt;"",OR(J92="None",J92="Access supports only",J92="Instructional hints",J92="Modelled together")),MIN(MIN(F92:I92),IF(OR(J92="Instructional hints",J92="Modelled together"),2,4)),"")</x:f>
      </x:c>
      <x:c r="R92" s="11"/>
      <x:c r="S92" s="11"/>
      <x:c r="T92" s="13"/>
      <x:c r="U92" s="10" t="str">
        <x:f>IF(AND(A92&lt;&gt;"",COUNTIF($A$5:$A$154,A92)=1,OR(B92="MM12",B92="COM11",B92="IBDS"),C92&lt;&gt;"",COUNTIFS(Roster!$A$5:$A$94,B92,Roster!$B$5:$B$94,C92)=1,OR(AND(B92="IBDS",OR(D92="DS-A",D92="DS-B")),AND(B92&lt;&gt;"IBDS",OR(D92="PS-A",D92="PS-B"))),ISNUMBER(E92),E92&gt;0,E92&lt;=TODAY(),OR(T92="",AND(ISNUMBER(T92),T92&gt;=E92)),O92="Yes",ISNUMBER(Q92),ISNUMBER(R92),R92=INT(R92),R92&gt;=1,R92&lt;=4,S92&lt;&gt;"",OR(J92="None",J92="Access supports only",R92&lt;=2)),R92,"")</x:f>
      </x:c>
      <x:c r="V92" s="10" t="str">
        <x:f>IF(OR(B92="",C92=""),"",B92&amp;"|"&amp;C92)</x:f>
      </x:c>
      <x:c r="W92" s="10" t="str">
        <x:f>IF(AND(ISNUMBER(U92),OR(J92="None",J92="Access supports only")),1,"")</x:f>
      </x:c>
      <x:c r="X92" s="10" t="str">
        <x:f>IF(A92="","",ROW())</x:f>
      </x:c>
    </x:row>
    <x:row r="93" ht="44" customHeight="1">
      <x:c r="A93" s="11"/>
      <x:c r="B93" s="11"/>
      <x:c r="C93" s="11"/>
      <x:c r="D93" s="11"/>
      <x:c r="E93" s="13"/>
      <x:c r="F93" s="11"/>
      <x:c r="G93" s="11"/>
      <x:c r="H93" s="11"/>
      <x:c r="I93" s="11"/>
      <x:c r="J93" s="11"/>
      <x:c r="K93" s="11"/>
      <x:c r="L93" s="11"/>
      <x:c r="M93" s="11"/>
      <x:c r="N93" s="11"/>
      <x:c r="O93" s="11"/>
      <x:c r="P93" s="10" t="str">
        <x:f>IF(AND(COUNT(F93:I93)=4,MIN(F93:I93)&gt;=1,MAX(F93:I93)&lt;=4,F93=INT(F93),G93=INT(G93),H93=INT(H93),I93=INT(I93)),SUM(F93:I93),"")</x:f>
      </x:c>
      <x:c r="Q93" s="10" t="str">
        <x:f>IF(AND(ISNUMBER(P93),K93&lt;&gt;"",L93&lt;&gt;"",M93&lt;&gt;"",OR(J93="None",J93="Access supports only",J93="Instructional hints",J93="Modelled together")),MIN(MIN(F93:I93),IF(OR(J93="Instructional hints",J93="Modelled together"),2,4)),"")</x:f>
      </x:c>
      <x:c r="R93" s="11"/>
      <x:c r="S93" s="11"/>
      <x:c r="T93" s="13"/>
      <x:c r="U93" s="10" t="str">
        <x:f>IF(AND(A93&lt;&gt;"",COUNTIF($A$5:$A$154,A93)=1,OR(B93="MM12",B93="COM11",B93="IBDS"),C93&lt;&gt;"",COUNTIFS(Roster!$A$5:$A$94,B93,Roster!$B$5:$B$94,C93)=1,OR(AND(B93="IBDS",OR(D93="DS-A",D93="DS-B")),AND(B93&lt;&gt;"IBDS",OR(D93="PS-A",D93="PS-B"))),ISNUMBER(E93),E93&gt;0,E93&lt;=TODAY(),OR(T93="",AND(ISNUMBER(T93),T93&gt;=E93)),O93="Yes",ISNUMBER(Q93),ISNUMBER(R93),R93=INT(R93),R93&gt;=1,R93&lt;=4,S93&lt;&gt;"",OR(J93="None",J93="Access supports only",R93&lt;=2)),R93,"")</x:f>
      </x:c>
      <x:c r="V93" s="10" t="str">
        <x:f>IF(OR(B93="",C93=""),"",B93&amp;"|"&amp;C93)</x:f>
      </x:c>
      <x:c r="W93" s="10" t="str">
        <x:f>IF(AND(ISNUMBER(U93),OR(J93="None",J93="Access supports only")),1,"")</x:f>
      </x:c>
      <x:c r="X93" s="10" t="str">
        <x:f>IF(A93="","",ROW())</x:f>
      </x:c>
    </x:row>
    <x:row r="94" ht="44" customHeight="1">
      <x:c r="A94" s="11"/>
      <x:c r="B94" s="11"/>
      <x:c r="C94" s="11"/>
      <x:c r="D94" s="11"/>
      <x:c r="E94" s="13"/>
      <x:c r="F94" s="11"/>
      <x:c r="G94" s="11"/>
      <x:c r="H94" s="11"/>
      <x:c r="I94" s="11"/>
      <x:c r="J94" s="11"/>
      <x:c r="K94" s="11"/>
      <x:c r="L94" s="11"/>
      <x:c r="M94" s="11"/>
      <x:c r="N94" s="11"/>
      <x:c r="O94" s="11"/>
      <x:c r="P94" s="10" t="str">
        <x:f>IF(AND(COUNT(F94:I94)=4,MIN(F94:I94)&gt;=1,MAX(F94:I94)&lt;=4,F94=INT(F94),G94=INT(G94),H94=INT(H94),I94=INT(I94)),SUM(F94:I94),"")</x:f>
      </x:c>
      <x:c r="Q94" s="10" t="str">
        <x:f>IF(AND(ISNUMBER(P94),K94&lt;&gt;"",L94&lt;&gt;"",M94&lt;&gt;"",OR(J94="None",J94="Access supports only",J94="Instructional hints",J94="Modelled together")),MIN(MIN(F94:I94),IF(OR(J94="Instructional hints",J94="Modelled together"),2,4)),"")</x:f>
      </x:c>
      <x:c r="R94" s="11"/>
      <x:c r="S94" s="11"/>
      <x:c r="T94" s="13"/>
      <x:c r="U94" s="10" t="str">
        <x:f>IF(AND(A94&lt;&gt;"",COUNTIF($A$5:$A$154,A94)=1,OR(B94="MM12",B94="COM11",B94="IBDS"),C94&lt;&gt;"",COUNTIFS(Roster!$A$5:$A$94,B94,Roster!$B$5:$B$94,C94)=1,OR(AND(B94="IBDS",OR(D94="DS-A",D94="DS-B")),AND(B94&lt;&gt;"IBDS",OR(D94="PS-A",D94="PS-B"))),ISNUMBER(E94),E94&gt;0,E94&lt;=TODAY(),OR(T94="",AND(ISNUMBER(T94),T94&gt;=E94)),O94="Yes",ISNUMBER(Q94),ISNUMBER(R94),R94=INT(R94),R94&gt;=1,R94&lt;=4,S94&lt;&gt;"",OR(J94="None",J94="Access supports only",R94&lt;=2)),R94,"")</x:f>
      </x:c>
      <x:c r="V94" s="10" t="str">
        <x:f>IF(OR(B94="",C94=""),"",B94&amp;"|"&amp;C94)</x:f>
      </x:c>
      <x:c r="W94" s="10" t="str">
        <x:f>IF(AND(ISNUMBER(U94),OR(J94="None",J94="Access supports only")),1,"")</x:f>
      </x:c>
      <x:c r="X94" s="10" t="str">
        <x:f>IF(A94="","",ROW())</x:f>
      </x:c>
    </x:row>
    <x:row r="95" ht="44" customHeight="1">
      <x:c r="A95" s="11"/>
      <x:c r="B95" s="11"/>
      <x:c r="C95" s="11"/>
      <x:c r="D95" s="11"/>
      <x:c r="E95" s="13"/>
      <x:c r="F95" s="11"/>
      <x:c r="G95" s="11"/>
      <x:c r="H95" s="11"/>
      <x:c r="I95" s="11"/>
      <x:c r="J95" s="11"/>
      <x:c r="K95" s="11"/>
      <x:c r="L95" s="11"/>
      <x:c r="M95" s="11"/>
      <x:c r="N95" s="11"/>
      <x:c r="O95" s="11"/>
      <x:c r="P95" s="10" t="str">
        <x:f>IF(AND(COUNT(F95:I95)=4,MIN(F95:I95)&gt;=1,MAX(F95:I95)&lt;=4,F95=INT(F95),G95=INT(G95),H95=INT(H95),I95=INT(I95)),SUM(F95:I95),"")</x:f>
      </x:c>
      <x:c r="Q95" s="10" t="str">
        <x:f>IF(AND(ISNUMBER(P95),K95&lt;&gt;"",L95&lt;&gt;"",M95&lt;&gt;"",OR(J95="None",J95="Access supports only",J95="Instructional hints",J95="Modelled together")),MIN(MIN(F95:I95),IF(OR(J95="Instructional hints",J95="Modelled together"),2,4)),"")</x:f>
      </x:c>
      <x:c r="R95" s="11"/>
      <x:c r="S95" s="11"/>
      <x:c r="T95" s="13"/>
      <x:c r="U95" s="10" t="str">
        <x:f>IF(AND(A95&lt;&gt;"",COUNTIF($A$5:$A$154,A95)=1,OR(B95="MM12",B95="COM11",B95="IBDS"),C95&lt;&gt;"",COUNTIFS(Roster!$A$5:$A$94,B95,Roster!$B$5:$B$94,C95)=1,OR(AND(B95="IBDS",OR(D95="DS-A",D95="DS-B")),AND(B95&lt;&gt;"IBDS",OR(D95="PS-A",D95="PS-B"))),ISNUMBER(E95),E95&gt;0,E95&lt;=TODAY(),OR(T95="",AND(ISNUMBER(T95),T95&gt;=E95)),O95="Yes",ISNUMBER(Q95),ISNUMBER(R95),R95=INT(R95),R95&gt;=1,R95&lt;=4,S95&lt;&gt;"",OR(J95="None",J95="Access supports only",R95&lt;=2)),R95,"")</x:f>
      </x:c>
      <x:c r="V95" s="10" t="str">
        <x:f>IF(OR(B95="",C95=""),"",B95&amp;"|"&amp;C95)</x:f>
      </x:c>
      <x:c r="W95" s="10" t="str">
        <x:f>IF(AND(ISNUMBER(U95),OR(J95="None",J95="Access supports only")),1,"")</x:f>
      </x:c>
      <x:c r="X95" s="10" t="str">
        <x:f>IF(A95="","",ROW())</x:f>
      </x:c>
    </x:row>
    <x:row r="96" ht="44" customHeight="1">
      <x:c r="A96" s="11"/>
      <x:c r="B96" s="11"/>
      <x:c r="C96" s="11"/>
      <x:c r="D96" s="11"/>
      <x:c r="E96" s="13"/>
      <x:c r="F96" s="11"/>
      <x:c r="G96" s="11"/>
      <x:c r="H96" s="11"/>
      <x:c r="I96" s="11"/>
      <x:c r="J96" s="11"/>
      <x:c r="K96" s="11"/>
      <x:c r="L96" s="11"/>
      <x:c r="M96" s="11"/>
      <x:c r="N96" s="11"/>
      <x:c r="O96" s="11"/>
      <x:c r="P96" s="10" t="str">
        <x:f>IF(AND(COUNT(F96:I96)=4,MIN(F96:I96)&gt;=1,MAX(F96:I96)&lt;=4,F96=INT(F96),G96=INT(G96),H96=INT(H96),I96=INT(I96)),SUM(F96:I96),"")</x:f>
      </x:c>
      <x:c r="Q96" s="10" t="str">
        <x:f>IF(AND(ISNUMBER(P96),K96&lt;&gt;"",L96&lt;&gt;"",M96&lt;&gt;"",OR(J96="None",J96="Access supports only",J96="Instructional hints",J96="Modelled together")),MIN(MIN(F96:I96),IF(OR(J96="Instructional hints",J96="Modelled together"),2,4)),"")</x:f>
      </x:c>
      <x:c r="R96" s="11"/>
      <x:c r="S96" s="11"/>
      <x:c r="T96" s="13"/>
      <x:c r="U96" s="10" t="str">
        <x:f>IF(AND(A96&lt;&gt;"",COUNTIF($A$5:$A$154,A96)=1,OR(B96="MM12",B96="COM11",B96="IBDS"),C96&lt;&gt;"",COUNTIFS(Roster!$A$5:$A$94,B96,Roster!$B$5:$B$94,C96)=1,OR(AND(B96="IBDS",OR(D96="DS-A",D96="DS-B")),AND(B96&lt;&gt;"IBDS",OR(D96="PS-A",D96="PS-B"))),ISNUMBER(E96),E96&gt;0,E96&lt;=TODAY(),OR(T96="",AND(ISNUMBER(T96),T96&gt;=E96)),O96="Yes",ISNUMBER(Q96),ISNUMBER(R96),R96=INT(R96),R96&gt;=1,R96&lt;=4,S96&lt;&gt;"",OR(J96="None",J96="Access supports only",R96&lt;=2)),R96,"")</x:f>
      </x:c>
      <x:c r="V96" s="10" t="str">
        <x:f>IF(OR(B96="",C96=""),"",B96&amp;"|"&amp;C96)</x:f>
      </x:c>
      <x:c r="W96" s="10" t="str">
        <x:f>IF(AND(ISNUMBER(U96),OR(J96="None",J96="Access supports only")),1,"")</x:f>
      </x:c>
      <x:c r="X96" s="10" t="str">
        <x:f>IF(A96="","",ROW())</x:f>
      </x:c>
    </x:row>
    <x:row r="97" ht="44" customHeight="1">
      <x:c r="A97" s="11"/>
      <x:c r="B97" s="11"/>
      <x:c r="C97" s="11"/>
      <x:c r="D97" s="11"/>
      <x:c r="E97" s="13"/>
      <x:c r="F97" s="11"/>
      <x:c r="G97" s="11"/>
      <x:c r="H97" s="11"/>
      <x:c r="I97" s="11"/>
      <x:c r="J97" s="11"/>
      <x:c r="K97" s="11"/>
      <x:c r="L97" s="11"/>
      <x:c r="M97" s="11"/>
      <x:c r="N97" s="11"/>
      <x:c r="O97" s="11"/>
      <x:c r="P97" s="10" t="str">
        <x:f>IF(AND(COUNT(F97:I97)=4,MIN(F97:I97)&gt;=1,MAX(F97:I97)&lt;=4,F97=INT(F97),G97=INT(G97),H97=INT(H97),I97=INT(I97)),SUM(F97:I97),"")</x:f>
      </x:c>
      <x:c r="Q97" s="10" t="str">
        <x:f>IF(AND(ISNUMBER(P97),K97&lt;&gt;"",L97&lt;&gt;"",M97&lt;&gt;"",OR(J97="None",J97="Access supports only",J97="Instructional hints",J97="Modelled together")),MIN(MIN(F97:I97),IF(OR(J97="Instructional hints",J97="Modelled together"),2,4)),"")</x:f>
      </x:c>
      <x:c r="R97" s="11"/>
      <x:c r="S97" s="11"/>
      <x:c r="T97" s="13"/>
      <x:c r="U97" s="10" t="str">
        <x:f>IF(AND(A97&lt;&gt;"",COUNTIF($A$5:$A$154,A97)=1,OR(B97="MM12",B97="COM11",B97="IBDS"),C97&lt;&gt;"",COUNTIFS(Roster!$A$5:$A$94,B97,Roster!$B$5:$B$94,C97)=1,OR(AND(B97="IBDS",OR(D97="DS-A",D97="DS-B")),AND(B97&lt;&gt;"IBDS",OR(D97="PS-A",D97="PS-B"))),ISNUMBER(E97),E97&gt;0,E97&lt;=TODAY(),OR(T97="",AND(ISNUMBER(T97),T97&gt;=E97)),O97="Yes",ISNUMBER(Q97),ISNUMBER(R97),R97=INT(R97),R97&gt;=1,R97&lt;=4,S97&lt;&gt;"",OR(J97="None",J97="Access supports only",R97&lt;=2)),R97,"")</x:f>
      </x:c>
      <x:c r="V97" s="10" t="str">
        <x:f>IF(OR(B97="",C97=""),"",B97&amp;"|"&amp;C97)</x:f>
      </x:c>
      <x:c r="W97" s="10" t="str">
        <x:f>IF(AND(ISNUMBER(U97),OR(J97="None",J97="Access supports only")),1,"")</x:f>
      </x:c>
      <x:c r="X97" s="10" t="str">
        <x:f>IF(A97="","",ROW())</x:f>
      </x:c>
    </x:row>
    <x:row r="98" ht="44" customHeight="1">
      <x:c r="A98" s="11"/>
      <x:c r="B98" s="11"/>
      <x:c r="C98" s="11"/>
      <x:c r="D98" s="11"/>
      <x:c r="E98" s="13"/>
      <x:c r="F98" s="11"/>
      <x:c r="G98" s="11"/>
      <x:c r="H98" s="11"/>
      <x:c r="I98" s="11"/>
      <x:c r="J98" s="11"/>
      <x:c r="K98" s="11"/>
      <x:c r="L98" s="11"/>
      <x:c r="M98" s="11"/>
      <x:c r="N98" s="11"/>
      <x:c r="O98" s="11"/>
      <x:c r="P98" s="10" t="str">
        <x:f>IF(AND(COUNT(F98:I98)=4,MIN(F98:I98)&gt;=1,MAX(F98:I98)&lt;=4,F98=INT(F98),G98=INT(G98),H98=INT(H98),I98=INT(I98)),SUM(F98:I98),"")</x:f>
      </x:c>
      <x:c r="Q98" s="10" t="str">
        <x:f>IF(AND(ISNUMBER(P98),K98&lt;&gt;"",L98&lt;&gt;"",M98&lt;&gt;"",OR(J98="None",J98="Access supports only",J98="Instructional hints",J98="Modelled together")),MIN(MIN(F98:I98),IF(OR(J98="Instructional hints",J98="Modelled together"),2,4)),"")</x:f>
      </x:c>
      <x:c r="R98" s="11"/>
      <x:c r="S98" s="11"/>
      <x:c r="T98" s="13"/>
      <x:c r="U98" s="10" t="str">
        <x:f>IF(AND(A98&lt;&gt;"",COUNTIF($A$5:$A$154,A98)=1,OR(B98="MM12",B98="COM11",B98="IBDS"),C98&lt;&gt;"",COUNTIFS(Roster!$A$5:$A$94,B98,Roster!$B$5:$B$94,C98)=1,OR(AND(B98="IBDS",OR(D98="DS-A",D98="DS-B")),AND(B98&lt;&gt;"IBDS",OR(D98="PS-A",D98="PS-B"))),ISNUMBER(E98),E98&gt;0,E98&lt;=TODAY(),OR(T98="",AND(ISNUMBER(T98),T98&gt;=E98)),O98="Yes",ISNUMBER(Q98),ISNUMBER(R98),R98=INT(R98),R98&gt;=1,R98&lt;=4,S98&lt;&gt;"",OR(J98="None",J98="Access supports only",R98&lt;=2)),R98,"")</x:f>
      </x:c>
      <x:c r="V98" s="10" t="str">
        <x:f>IF(OR(B98="",C98=""),"",B98&amp;"|"&amp;C98)</x:f>
      </x:c>
      <x:c r="W98" s="10" t="str">
        <x:f>IF(AND(ISNUMBER(U98),OR(J98="None",J98="Access supports only")),1,"")</x:f>
      </x:c>
      <x:c r="X98" s="10" t="str">
        <x:f>IF(A98="","",ROW())</x:f>
      </x:c>
    </x:row>
    <x:row r="99" ht="44" customHeight="1">
      <x:c r="A99" s="11"/>
      <x:c r="B99" s="11"/>
      <x:c r="C99" s="11"/>
      <x:c r="D99" s="11"/>
      <x:c r="E99" s="13"/>
      <x:c r="F99" s="11"/>
      <x:c r="G99" s="11"/>
      <x:c r="H99" s="11"/>
      <x:c r="I99" s="11"/>
      <x:c r="J99" s="11"/>
      <x:c r="K99" s="11"/>
      <x:c r="L99" s="11"/>
      <x:c r="M99" s="11"/>
      <x:c r="N99" s="11"/>
      <x:c r="O99" s="11"/>
      <x:c r="P99" s="10" t="str">
        <x:f>IF(AND(COUNT(F99:I99)=4,MIN(F99:I99)&gt;=1,MAX(F99:I99)&lt;=4,F99=INT(F99),G99=INT(G99),H99=INT(H99),I99=INT(I99)),SUM(F99:I99),"")</x:f>
      </x:c>
      <x:c r="Q99" s="10" t="str">
        <x:f>IF(AND(ISNUMBER(P99),K99&lt;&gt;"",L99&lt;&gt;"",M99&lt;&gt;"",OR(J99="None",J99="Access supports only",J99="Instructional hints",J99="Modelled together")),MIN(MIN(F99:I99),IF(OR(J99="Instructional hints",J99="Modelled together"),2,4)),"")</x:f>
      </x:c>
      <x:c r="R99" s="11"/>
      <x:c r="S99" s="11"/>
      <x:c r="T99" s="13"/>
      <x:c r="U99" s="10" t="str">
        <x:f>IF(AND(A99&lt;&gt;"",COUNTIF($A$5:$A$154,A99)=1,OR(B99="MM12",B99="COM11",B99="IBDS"),C99&lt;&gt;"",COUNTIFS(Roster!$A$5:$A$94,B99,Roster!$B$5:$B$94,C99)=1,OR(AND(B99="IBDS",OR(D99="DS-A",D99="DS-B")),AND(B99&lt;&gt;"IBDS",OR(D99="PS-A",D99="PS-B"))),ISNUMBER(E99),E99&gt;0,E99&lt;=TODAY(),OR(T99="",AND(ISNUMBER(T99),T99&gt;=E99)),O99="Yes",ISNUMBER(Q99),ISNUMBER(R99),R99=INT(R99),R99&gt;=1,R99&lt;=4,S99&lt;&gt;"",OR(J99="None",J99="Access supports only",R99&lt;=2)),R99,"")</x:f>
      </x:c>
      <x:c r="V99" s="10" t="str">
        <x:f>IF(OR(B99="",C99=""),"",B99&amp;"|"&amp;C99)</x:f>
      </x:c>
      <x:c r="W99" s="10" t="str">
        <x:f>IF(AND(ISNUMBER(U99),OR(J99="None",J99="Access supports only")),1,"")</x:f>
      </x:c>
      <x:c r="X99" s="10" t="str">
        <x:f>IF(A99="","",ROW())</x:f>
      </x:c>
    </x:row>
    <x:row r="100" ht="44" customHeight="1">
      <x:c r="A100" s="11"/>
      <x:c r="B100" s="11"/>
      <x:c r="C100" s="11"/>
      <x:c r="D100" s="11"/>
      <x:c r="E100" s="13"/>
      <x:c r="F100" s="11"/>
      <x:c r="G100" s="11"/>
      <x:c r="H100" s="11"/>
      <x:c r="I100" s="11"/>
      <x:c r="J100" s="11"/>
      <x:c r="K100" s="11"/>
      <x:c r="L100" s="11"/>
      <x:c r="M100" s="11"/>
      <x:c r="N100" s="11"/>
      <x:c r="O100" s="11"/>
      <x:c r="P100" s="10" t="str">
        <x:f>IF(AND(COUNT(F100:I100)=4,MIN(F100:I100)&gt;=1,MAX(F100:I100)&lt;=4,F100=INT(F100),G100=INT(G100),H100=INT(H100),I100=INT(I100)),SUM(F100:I100),"")</x:f>
      </x:c>
      <x:c r="Q100" s="10" t="str">
        <x:f>IF(AND(ISNUMBER(P100),K100&lt;&gt;"",L100&lt;&gt;"",M100&lt;&gt;"",OR(J100="None",J100="Access supports only",J100="Instructional hints",J100="Modelled together")),MIN(MIN(F100:I100),IF(OR(J100="Instructional hints",J100="Modelled together"),2,4)),"")</x:f>
      </x:c>
      <x:c r="R100" s="11"/>
      <x:c r="S100" s="11"/>
      <x:c r="T100" s="13"/>
      <x:c r="U100" s="10" t="str">
        <x:f>IF(AND(A100&lt;&gt;"",COUNTIF($A$5:$A$154,A100)=1,OR(B100="MM12",B100="COM11",B100="IBDS"),C100&lt;&gt;"",COUNTIFS(Roster!$A$5:$A$94,B100,Roster!$B$5:$B$94,C100)=1,OR(AND(B100="IBDS",OR(D100="DS-A",D100="DS-B")),AND(B100&lt;&gt;"IBDS",OR(D100="PS-A",D100="PS-B"))),ISNUMBER(E100),E100&gt;0,E100&lt;=TODAY(),OR(T100="",AND(ISNUMBER(T100),T100&gt;=E100)),O100="Yes",ISNUMBER(Q100),ISNUMBER(R100),R100=INT(R100),R100&gt;=1,R100&lt;=4,S100&lt;&gt;"",OR(J100="None",J100="Access supports only",R100&lt;=2)),R100,"")</x:f>
      </x:c>
      <x:c r="V100" s="10" t="str">
        <x:f>IF(OR(B100="",C100=""),"",B100&amp;"|"&amp;C100)</x:f>
      </x:c>
      <x:c r="W100" s="10" t="str">
        <x:f>IF(AND(ISNUMBER(U100),OR(J100="None",J100="Access supports only")),1,"")</x:f>
      </x:c>
      <x:c r="X100" s="10" t="str">
        <x:f>IF(A100="","",ROW())</x:f>
      </x:c>
    </x:row>
    <x:row r="101" ht="44" customHeight="1">
      <x:c r="A101" s="11"/>
      <x:c r="B101" s="11"/>
      <x:c r="C101" s="11"/>
      <x:c r="D101" s="11"/>
      <x:c r="E101" s="13"/>
      <x:c r="F101" s="11"/>
      <x:c r="G101" s="11"/>
      <x:c r="H101" s="11"/>
      <x:c r="I101" s="11"/>
      <x:c r="J101" s="11"/>
      <x:c r="K101" s="11"/>
      <x:c r="L101" s="11"/>
      <x:c r="M101" s="11"/>
      <x:c r="N101" s="11"/>
      <x:c r="O101" s="11"/>
      <x:c r="P101" s="10" t="str">
        <x:f>IF(AND(COUNT(F101:I101)=4,MIN(F101:I101)&gt;=1,MAX(F101:I101)&lt;=4,F101=INT(F101),G101=INT(G101),H101=INT(H101),I101=INT(I101)),SUM(F101:I101),"")</x:f>
      </x:c>
      <x:c r="Q101" s="10" t="str">
        <x:f>IF(AND(ISNUMBER(P101),K101&lt;&gt;"",L101&lt;&gt;"",M101&lt;&gt;"",OR(J101="None",J101="Access supports only",J101="Instructional hints",J101="Modelled together")),MIN(MIN(F101:I101),IF(OR(J101="Instructional hints",J101="Modelled together"),2,4)),"")</x:f>
      </x:c>
      <x:c r="R101" s="11"/>
      <x:c r="S101" s="11"/>
      <x:c r="T101" s="13"/>
      <x:c r="U101" s="10" t="str">
        <x:f>IF(AND(A101&lt;&gt;"",COUNTIF($A$5:$A$154,A101)=1,OR(B101="MM12",B101="COM11",B101="IBDS"),C101&lt;&gt;"",COUNTIFS(Roster!$A$5:$A$94,B101,Roster!$B$5:$B$94,C101)=1,OR(AND(B101="IBDS",OR(D101="DS-A",D101="DS-B")),AND(B101&lt;&gt;"IBDS",OR(D101="PS-A",D101="PS-B"))),ISNUMBER(E101),E101&gt;0,E101&lt;=TODAY(),OR(T101="",AND(ISNUMBER(T101),T101&gt;=E101)),O101="Yes",ISNUMBER(Q101),ISNUMBER(R101),R101=INT(R101),R101&gt;=1,R101&lt;=4,S101&lt;&gt;"",OR(J101="None",J101="Access supports only",R101&lt;=2)),R101,"")</x:f>
      </x:c>
      <x:c r="V101" s="10" t="str">
        <x:f>IF(OR(B101="",C101=""),"",B101&amp;"|"&amp;C101)</x:f>
      </x:c>
      <x:c r="W101" s="10" t="str">
        <x:f>IF(AND(ISNUMBER(U101),OR(J101="None",J101="Access supports only")),1,"")</x:f>
      </x:c>
      <x:c r="X101" s="10" t="str">
        <x:f>IF(A101="","",ROW())</x:f>
      </x:c>
    </x:row>
    <x:row r="102" ht="44" customHeight="1">
      <x:c r="A102" s="11"/>
      <x:c r="B102" s="11"/>
      <x:c r="C102" s="11"/>
      <x:c r="D102" s="11"/>
      <x:c r="E102" s="13"/>
      <x:c r="F102" s="11"/>
      <x:c r="G102" s="11"/>
      <x:c r="H102" s="11"/>
      <x:c r="I102" s="11"/>
      <x:c r="J102" s="11"/>
      <x:c r="K102" s="11"/>
      <x:c r="L102" s="11"/>
      <x:c r="M102" s="11"/>
      <x:c r="N102" s="11"/>
      <x:c r="O102" s="11"/>
      <x:c r="P102" s="10" t="str">
        <x:f>IF(AND(COUNT(F102:I102)=4,MIN(F102:I102)&gt;=1,MAX(F102:I102)&lt;=4,F102=INT(F102),G102=INT(G102),H102=INT(H102),I102=INT(I102)),SUM(F102:I102),"")</x:f>
      </x:c>
      <x:c r="Q102" s="10" t="str">
        <x:f>IF(AND(ISNUMBER(P102),K102&lt;&gt;"",L102&lt;&gt;"",M102&lt;&gt;"",OR(J102="None",J102="Access supports only",J102="Instructional hints",J102="Modelled together")),MIN(MIN(F102:I102),IF(OR(J102="Instructional hints",J102="Modelled together"),2,4)),"")</x:f>
      </x:c>
      <x:c r="R102" s="11"/>
      <x:c r="S102" s="11"/>
      <x:c r="T102" s="13"/>
      <x:c r="U102" s="10" t="str">
        <x:f>IF(AND(A102&lt;&gt;"",COUNTIF($A$5:$A$154,A102)=1,OR(B102="MM12",B102="COM11",B102="IBDS"),C102&lt;&gt;"",COUNTIFS(Roster!$A$5:$A$94,B102,Roster!$B$5:$B$94,C102)=1,OR(AND(B102="IBDS",OR(D102="DS-A",D102="DS-B")),AND(B102&lt;&gt;"IBDS",OR(D102="PS-A",D102="PS-B"))),ISNUMBER(E102),E102&gt;0,E102&lt;=TODAY(),OR(T102="",AND(ISNUMBER(T102),T102&gt;=E102)),O102="Yes",ISNUMBER(Q102),ISNUMBER(R102),R102=INT(R102),R102&gt;=1,R102&lt;=4,S102&lt;&gt;"",OR(J102="None",J102="Access supports only",R102&lt;=2)),R102,"")</x:f>
      </x:c>
      <x:c r="V102" s="10" t="str">
        <x:f>IF(OR(B102="",C102=""),"",B102&amp;"|"&amp;C102)</x:f>
      </x:c>
      <x:c r="W102" s="10" t="str">
        <x:f>IF(AND(ISNUMBER(U102),OR(J102="None",J102="Access supports only")),1,"")</x:f>
      </x:c>
      <x:c r="X102" s="10" t="str">
        <x:f>IF(A102="","",ROW())</x:f>
      </x:c>
    </x:row>
    <x:row r="103" ht="44" customHeight="1">
      <x:c r="A103" s="11"/>
      <x:c r="B103" s="11"/>
      <x:c r="C103" s="11"/>
      <x:c r="D103" s="11"/>
      <x:c r="E103" s="13"/>
      <x:c r="F103" s="11"/>
      <x:c r="G103" s="11"/>
      <x:c r="H103" s="11"/>
      <x:c r="I103" s="11"/>
      <x:c r="J103" s="11"/>
      <x:c r="K103" s="11"/>
      <x:c r="L103" s="11"/>
      <x:c r="M103" s="11"/>
      <x:c r="N103" s="11"/>
      <x:c r="O103" s="11"/>
      <x:c r="P103" s="10" t="str">
        <x:f>IF(AND(COUNT(F103:I103)=4,MIN(F103:I103)&gt;=1,MAX(F103:I103)&lt;=4,F103=INT(F103),G103=INT(G103),H103=INT(H103),I103=INT(I103)),SUM(F103:I103),"")</x:f>
      </x:c>
      <x:c r="Q103" s="10" t="str">
        <x:f>IF(AND(ISNUMBER(P103),K103&lt;&gt;"",L103&lt;&gt;"",M103&lt;&gt;"",OR(J103="None",J103="Access supports only",J103="Instructional hints",J103="Modelled together")),MIN(MIN(F103:I103),IF(OR(J103="Instructional hints",J103="Modelled together"),2,4)),"")</x:f>
      </x:c>
      <x:c r="R103" s="11"/>
      <x:c r="S103" s="11"/>
      <x:c r="T103" s="13"/>
      <x:c r="U103" s="10" t="str">
        <x:f>IF(AND(A103&lt;&gt;"",COUNTIF($A$5:$A$154,A103)=1,OR(B103="MM12",B103="COM11",B103="IBDS"),C103&lt;&gt;"",COUNTIFS(Roster!$A$5:$A$94,B103,Roster!$B$5:$B$94,C103)=1,OR(AND(B103="IBDS",OR(D103="DS-A",D103="DS-B")),AND(B103&lt;&gt;"IBDS",OR(D103="PS-A",D103="PS-B"))),ISNUMBER(E103),E103&gt;0,E103&lt;=TODAY(),OR(T103="",AND(ISNUMBER(T103),T103&gt;=E103)),O103="Yes",ISNUMBER(Q103),ISNUMBER(R103),R103=INT(R103),R103&gt;=1,R103&lt;=4,S103&lt;&gt;"",OR(J103="None",J103="Access supports only",R103&lt;=2)),R103,"")</x:f>
      </x:c>
      <x:c r="V103" s="10" t="str">
        <x:f>IF(OR(B103="",C103=""),"",B103&amp;"|"&amp;C103)</x:f>
      </x:c>
      <x:c r="W103" s="10" t="str">
        <x:f>IF(AND(ISNUMBER(U103),OR(J103="None",J103="Access supports only")),1,"")</x:f>
      </x:c>
      <x:c r="X103" s="10" t="str">
        <x:f>IF(A103="","",ROW())</x:f>
      </x:c>
    </x:row>
    <x:row r="104" ht="44" customHeight="1">
      <x:c r="A104" s="11"/>
      <x:c r="B104" s="11"/>
      <x:c r="C104" s="11"/>
      <x:c r="D104" s="11"/>
      <x:c r="E104" s="13"/>
      <x:c r="F104" s="11"/>
      <x:c r="G104" s="11"/>
      <x:c r="H104" s="11"/>
      <x:c r="I104" s="11"/>
      <x:c r="J104" s="11"/>
      <x:c r="K104" s="11"/>
      <x:c r="L104" s="11"/>
      <x:c r="M104" s="11"/>
      <x:c r="N104" s="11"/>
      <x:c r="O104" s="11"/>
      <x:c r="P104" s="10" t="str">
        <x:f>IF(AND(COUNT(F104:I104)=4,MIN(F104:I104)&gt;=1,MAX(F104:I104)&lt;=4,F104=INT(F104),G104=INT(G104),H104=INT(H104),I104=INT(I104)),SUM(F104:I104),"")</x:f>
      </x:c>
      <x:c r="Q104" s="10" t="str">
        <x:f>IF(AND(ISNUMBER(P104),K104&lt;&gt;"",L104&lt;&gt;"",M104&lt;&gt;"",OR(J104="None",J104="Access supports only",J104="Instructional hints",J104="Modelled together")),MIN(MIN(F104:I104),IF(OR(J104="Instructional hints",J104="Modelled together"),2,4)),"")</x:f>
      </x:c>
      <x:c r="R104" s="11"/>
      <x:c r="S104" s="11"/>
      <x:c r="T104" s="13"/>
      <x:c r="U104" s="10" t="str">
        <x:f>IF(AND(A104&lt;&gt;"",COUNTIF($A$5:$A$154,A104)=1,OR(B104="MM12",B104="COM11",B104="IBDS"),C104&lt;&gt;"",COUNTIFS(Roster!$A$5:$A$94,B104,Roster!$B$5:$B$94,C104)=1,OR(AND(B104="IBDS",OR(D104="DS-A",D104="DS-B")),AND(B104&lt;&gt;"IBDS",OR(D104="PS-A",D104="PS-B"))),ISNUMBER(E104),E104&gt;0,E104&lt;=TODAY(),OR(T104="",AND(ISNUMBER(T104),T104&gt;=E104)),O104="Yes",ISNUMBER(Q104),ISNUMBER(R104),R104=INT(R104),R104&gt;=1,R104&lt;=4,S104&lt;&gt;"",OR(J104="None",J104="Access supports only",R104&lt;=2)),R104,"")</x:f>
      </x:c>
      <x:c r="V104" s="10" t="str">
        <x:f>IF(OR(B104="",C104=""),"",B104&amp;"|"&amp;C104)</x:f>
      </x:c>
      <x:c r="W104" s="10" t="str">
        <x:f>IF(AND(ISNUMBER(U104),OR(J104="None",J104="Access supports only")),1,"")</x:f>
      </x:c>
      <x:c r="X104" s="10" t="str">
        <x:f>IF(A104="","",ROW())</x:f>
      </x:c>
    </x:row>
    <x:row r="105" ht="44" customHeight="1">
      <x:c r="A105" s="11"/>
      <x:c r="B105" s="11"/>
      <x:c r="C105" s="11"/>
      <x:c r="D105" s="11"/>
      <x:c r="E105" s="13"/>
      <x:c r="F105" s="11"/>
      <x:c r="G105" s="11"/>
      <x:c r="H105" s="11"/>
      <x:c r="I105" s="11"/>
      <x:c r="J105" s="11"/>
      <x:c r="K105" s="11"/>
      <x:c r="L105" s="11"/>
      <x:c r="M105" s="11"/>
      <x:c r="N105" s="11"/>
      <x:c r="O105" s="11"/>
      <x:c r="P105" s="10" t="str">
        <x:f>IF(AND(COUNT(F105:I105)=4,MIN(F105:I105)&gt;=1,MAX(F105:I105)&lt;=4,F105=INT(F105),G105=INT(G105),H105=INT(H105),I105=INT(I105)),SUM(F105:I105),"")</x:f>
      </x:c>
      <x:c r="Q105" s="10" t="str">
        <x:f>IF(AND(ISNUMBER(P105),K105&lt;&gt;"",L105&lt;&gt;"",M105&lt;&gt;"",OR(J105="None",J105="Access supports only",J105="Instructional hints",J105="Modelled together")),MIN(MIN(F105:I105),IF(OR(J105="Instructional hints",J105="Modelled together"),2,4)),"")</x:f>
      </x:c>
      <x:c r="R105" s="11"/>
      <x:c r="S105" s="11"/>
      <x:c r="T105" s="13"/>
      <x:c r="U105" s="10" t="str">
        <x:f>IF(AND(A105&lt;&gt;"",COUNTIF($A$5:$A$154,A105)=1,OR(B105="MM12",B105="COM11",B105="IBDS"),C105&lt;&gt;"",COUNTIFS(Roster!$A$5:$A$94,B105,Roster!$B$5:$B$94,C105)=1,OR(AND(B105="IBDS",OR(D105="DS-A",D105="DS-B")),AND(B105&lt;&gt;"IBDS",OR(D105="PS-A",D105="PS-B"))),ISNUMBER(E105),E105&gt;0,E105&lt;=TODAY(),OR(T105="",AND(ISNUMBER(T105),T105&gt;=E105)),O105="Yes",ISNUMBER(Q105),ISNUMBER(R105),R105=INT(R105),R105&gt;=1,R105&lt;=4,S105&lt;&gt;"",OR(J105="None",J105="Access supports only",R105&lt;=2)),R105,"")</x:f>
      </x:c>
      <x:c r="V105" s="10" t="str">
        <x:f>IF(OR(B105="",C105=""),"",B105&amp;"|"&amp;C105)</x:f>
      </x:c>
      <x:c r="W105" s="10" t="str">
        <x:f>IF(AND(ISNUMBER(U105),OR(J105="None",J105="Access supports only")),1,"")</x:f>
      </x:c>
      <x:c r="X105" s="10" t="str">
        <x:f>IF(A105="","",ROW())</x:f>
      </x:c>
    </x:row>
    <x:row r="106" ht="44" customHeight="1">
      <x:c r="A106" s="11"/>
      <x:c r="B106" s="11"/>
      <x:c r="C106" s="11"/>
      <x:c r="D106" s="11"/>
      <x:c r="E106" s="13"/>
      <x:c r="F106" s="11"/>
      <x:c r="G106" s="11"/>
      <x:c r="H106" s="11"/>
      <x:c r="I106" s="11"/>
      <x:c r="J106" s="11"/>
      <x:c r="K106" s="11"/>
      <x:c r="L106" s="11"/>
      <x:c r="M106" s="11"/>
      <x:c r="N106" s="11"/>
      <x:c r="O106" s="11"/>
      <x:c r="P106" s="10" t="str">
        <x:f>IF(AND(COUNT(F106:I106)=4,MIN(F106:I106)&gt;=1,MAX(F106:I106)&lt;=4,F106=INT(F106),G106=INT(G106),H106=INT(H106),I106=INT(I106)),SUM(F106:I106),"")</x:f>
      </x:c>
      <x:c r="Q106" s="10" t="str">
        <x:f>IF(AND(ISNUMBER(P106),K106&lt;&gt;"",L106&lt;&gt;"",M106&lt;&gt;"",OR(J106="None",J106="Access supports only",J106="Instructional hints",J106="Modelled together")),MIN(MIN(F106:I106),IF(OR(J106="Instructional hints",J106="Modelled together"),2,4)),"")</x:f>
      </x:c>
      <x:c r="R106" s="11"/>
      <x:c r="S106" s="11"/>
      <x:c r="T106" s="13"/>
      <x:c r="U106" s="10" t="str">
        <x:f>IF(AND(A106&lt;&gt;"",COUNTIF($A$5:$A$154,A106)=1,OR(B106="MM12",B106="COM11",B106="IBDS"),C106&lt;&gt;"",COUNTIFS(Roster!$A$5:$A$94,B106,Roster!$B$5:$B$94,C106)=1,OR(AND(B106="IBDS",OR(D106="DS-A",D106="DS-B")),AND(B106&lt;&gt;"IBDS",OR(D106="PS-A",D106="PS-B"))),ISNUMBER(E106),E106&gt;0,E106&lt;=TODAY(),OR(T106="",AND(ISNUMBER(T106),T106&gt;=E106)),O106="Yes",ISNUMBER(Q106),ISNUMBER(R106),R106=INT(R106),R106&gt;=1,R106&lt;=4,S106&lt;&gt;"",OR(J106="None",J106="Access supports only",R106&lt;=2)),R106,"")</x:f>
      </x:c>
      <x:c r="V106" s="10" t="str">
        <x:f>IF(OR(B106="",C106=""),"",B106&amp;"|"&amp;C106)</x:f>
      </x:c>
      <x:c r="W106" s="10" t="str">
        <x:f>IF(AND(ISNUMBER(U106),OR(J106="None",J106="Access supports only")),1,"")</x:f>
      </x:c>
      <x:c r="X106" s="10" t="str">
        <x:f>IF(A106="","",ROW())</x:f>
      </x:c>
    </x:row>
    <x:row r="107" ht="44" customHeight="1">
      <x:c r="A107" s="11"/>
      <x:c r="B107" s="11"/>
      <x:c r="C107" s="11"/>
      <x:c r="D107" s="11"/>
      <x:c r="E107" s="13"/>
      <x:c r="F107" s="11"/>
      <x:c r="G107" s="11"/>
      <x:c r="H107" s="11"/>
      <x:c r="I107" s="11"/>
      <x:c r="J107" s="11"/>
      <x:c r="K107" s="11"/>
      <x:c r="L107" s="11"/>
      <x:c r="M107" s="11"/>
      <x:c r="N107" s="11"/>
      <x:c r="O107" s="11"/>
      <x:c r="P107" s="10" t="str">
        <x:f>IF(AND(COUNT(F107:I107)=4,MIN(F107:I107)&gt;=1,MAX(F107:I107)&lt;=4,F107=INT(F107),G107=INT(G107),H107=INT(H107),I107=INT(I107)),SUM(F107:I107),"")</x:f>
      </x:c>
      <x:c r="Q107" s="10" t="str">
        <x:f>IF(AND(ISNUMBER(P107),K107&lt;&gt;"",L107&lt;&gt;"",M107&lt;&gt;"",OR(J107="None",J107="Access supports only",J107="Instructional hints",J107="Modelled together")),MIN(MIN(F107:I107),IF(OR(J107="Instructional hints",J107="Modelled together"),2,4)),"")</x:f>
      </x:c>
      <x:c r="R107" s="11"/>
      <x:c r="S107" s="11"/>
      <x:c r="T107" s="13"/>
      <x:c r="U107" s="10" t="str">
        <x:f>IF(AND(A107&lt;&gt;"",COUNTIF($A$5:$A$154,A107)=1,OR(B107="MM12",B107="COM11",B107="IBDS"),C107&lt;&gt;"",COUNTIFS(Roster!$A$5:$A$94,B107,Roster!$B$5:$B$94,C107)=1,OR(AND(B107="IBDS",OR(D107="DS-A",D107="DS-B")),AND(B107&lt;&gt;"IBDS",OR(D107="PS-A",D107="PS-B"))),ISNUMBER(E107),E107&gt;0,E107&lt;=TODAY(),OR(T107="",AND(ISNUMBER(T107),T107&gt;=E107)),O107="Yes",ISNUMBER(Q107),ISNUMBER(R107),R107=INT(R107),R107&gt;=1,R107&lt;=4,S107&lt;&gt;"",OR(J107="None",J107="Access supports only",R107&lt;=2)),R107,"")</x:f>
      </x:c>
      <x:c r="V107" s="10" t="str">
        <x:f>IF(OR(B107="",C107=""),"",B107&amp;"|"&amp;C107)</x:f>
      </x:c>
      <x:c r="W107" s="10" t="str">
        <x:f>IF(AND(ISNUMBER(U107),OR(J107="None",J107="Access supports only")),1,"")</x:f>
      </x:c>
      <x:c r="X107" s="10" t="str">
        <x:f>IF(A107="","",ROW())</x:f>
      </x:c>
    </x:row>
    <x:row r="108" ht="44" customHeight="1">
      <x:c r="A108" s="11"/>
      <x:c r="B108" s="11"/>
      <x:c r="C108" s="11"/>
      <x:c r="D108" s="11"/>
      <x:c r="E108" s="13"/>
      <x:c r="F108" s="11"/>
      <x:c r="G108" s="11"/>
      <x:c r="H108" s="11"/>
      <x:c r="I108" s="11"/>
      <x:c r="J108" s="11"/>
      <x:c r="K108" s="11"/>
      <x:c r="L108" s="11"/>
      <x:c r="M108" s="11"/>
      <x:c r="N108" s="11"/>
      <x:c r="O108" s="11"/>
      <x:c r="P108" s="10" t="str">
        <x:f>IF(AND(COUNT(F108:I108)=4,MIN(F108:I108)&gt;=1,MAX(F108:I108)&lt;=4,F108=INT(F108),G108=INT(G108),H108=INT(H108),I108=INT(I108)),SUM(F108:I108),"")</x:f>
      </x:c>
      <x:c r="Q108" s="10" t="str">
        <x:f>IF(AND(ISNUMBER(P108),K108&lt;&gt;"",L108&lt;&gt;"",M108&lt;&gt;"",OR(J108="None",J108="Access supports only",J108="Instructional hints",J108="Modelled together")),MIN(MIN(F108:I108),IF(OR(J108="Instructional hints",J108="Modelled together"),2,4)),"")</x:f>
      </x:c>
      <x:c r="R108" s="11"/>
      <x:c r="S108" s="11"/>
      <x:c r="T108" s="13"/>
      <x:c r="U108" s="10" t="str">
        <x:f>IF(AND(A108&lt;&gt;"",COUNTIF($A$5:$A$154,A108)=1,OR(B108="MM12",B108="COM11",B108="IBDS"),C108&lt;&gt;"",COUNTIFS(Roster!$A$5:$A$94,B108,Roster!$B$5:$B$94,C108)=1,OR(AND(B108="IBDS",OR(D108="DS-A",D108="DS-B")),AND(B108&lt;&gt;"IBDS",OR(D108="PS-A",D108="PS-B"))),ISNUMBER(E108),E108&gt;0,E108&lt;=TODAY(),OR(T108="",AND(ISNUMBER(T108),T108&gt;=E108)),O108="Yes",ISNUMBER(Q108),ISNUMBER(R108),R108=INT(R108),R108&gt;=1,R108&lt;=4,S108&lt;&gt;"",OR(J108="None",J108="Access supports only",R108&lt;=2)),R108,"")</x:f>
      </x:c>
      <x:c r="V108" s="10" t="str">
        <x:f>IF(OR(B108="",C108=""),"",B108&amp;"|"&amp;C108)</x:f>
      </x:c>
      <x:c r="W108" s="10" t="str">
        <x:f>IF(AND(ISNUMBER(U108),OR(J108="None",J108="Access supports only")),1,"")</x:f>
      </x:c>
      <x:c r="X108" s="10" t="str">
        <x:f>IF(A108="","",ROW())</x:f>
      </x:c>
    </x:row>
    <x:row r="109" ht="44" customHeight="1">
      <x:c r="A109" s="11"/>
      <x:c r="B109" s="11"/>
      <x:c r="C109" s="11"/>
      <x:c r="D109" s="11"/>
      <x:c r="E109" s="13"/>
      <x:c r="F109" s="11"/>
      <x:c r="G109" s="11"/>
      <x:c r="H109" s="11"/>
      <x:c r="I109" s="11"/>
      <x:c r="J109" s="11"/>
      <x:c r="K109" s="11"/>
      <x:c r="L109" s="11"/>
      <x:c r="M109" s="11"/>
      <x:c r="N109" s="11"/>
      <x:c r="O109" s="11"/>
      <x:c r="P109" s="10" t="str">
        <x:f>IF(AND(COUNT(F109:I109)=4,MIN(F109:I109)&gt;=1,MAX(F109:I109)&lt;=4,F109=INT(F109),G109=INT(G109),H109=INT(H109),I109=INT(I109)),SUM(F109:I109),"")</x:f>
      </x:c>
      <x:c r="Q109" s="10" t="str">
        <x:f>IF(AND(ISNUMBER(P109),K109&lt;&gt;"",L109&lt;&gt;"",M109&lt;&gt;"",OR(J109="None",J109="Access supports only",J109="Instructional hints",J109="Modelled together")),MIN(MIN(F109:I109),IF(OR(J109="Instructional hints",J109="Modelled together"),2,4)),"")</x:f>
      </x:c>
      <x:c r="R109" s="11"/>
      <x:c r="S109" s="11"/>
      <x:c r="T109" s="13"/>
      <x:c r="U109" s="10" t="str">
        <x:f>IF(AND(A109&lt;&gt;"",COUNTIF($A$5:$A$154,A109)=1,OR(B109="MM12",B109="COM11",B109="IBDS"),C109&lt;&gt;"",COUNTIFS(Roster!$A$5:$A$94,B109,Roster!$B$5:$B$94,C109)=1,OR(AND(B109="IBDS",OR(D109="DS-A",D109="DS-B")),AND(B109&lt;&gt;"IBDS",OR(D109="PS-A",D109="PS-B"))),ISNUMBER(E109),E109&gt;0,E109&lt;=TODAY(),OR(T109="",AND(ISNUMBER(T109),T109&gt;=E109)),O109="Yes",ISNUMBER(Q109),ISNUMBER(R109),R109=INT(R109),R109&gt;=1,R109&lt;=4,S109&lt;&gt;"",OR(J109="None",J109="Access supports only",R109&lt;=2)),R109,"")</x:f>
      </x:c>
      <x:c r="V109" s="10" t="str">
        <x:f>IF(OR(B109="",C109=""),"",B109&amp;"|"&amp;C109)</x:f>
      </x:c>
      <x:c r="W109" s="10" t="str">
        <x:f>IF(AND(ISNUMBER(U109),OR(J109="None",J109="Access supports only")),1,"")</x:f>
      </x:c>
      <x:c r="X109" s="10" t="str">
        <x:f>IF(A109="","",ROW())</x:f>
      </x:c>
    </x:row>
    <x:row r="110" ht="44" customHeight="1">
      <x:c r="A110" s="11"/>
      <x:c r="B110" s="11"/>
      <x:c r="C110" s="11"/>
      <x:c r="D110" s="11"/>
      <x:c r="E110" s="13"/>
      <x:c r="F110" s="11"/>
      <x:c r="G110" s="11"/>
      <x:c r="H110" s="11"/>
      <x:c r="I110" s="11"/>
      <x:c r="J110" s="11"/>
      <x:c r="K110" s="11"/>
      <x:c r="L110" s="11"/>
      <x:c r="M110" s="11"/>
      <x:c r="N110" s="11"/>
      <x:c r="O110" s="11"/>
      <x:c r="P110" s="10" t="str">
        <x:f>IF(AND(COUNT(F110:I110)=4,MIN(F110:I110)&gt;=1,MAX(F110:I110)&lt;=4,F110=INT(F110),G110=INT(G110),H110=INT(H110),I110=INT(I110)),SUM(F110:I110),"")</x:f>
      </x:c>
      <x:c r="Q110" s="10" t="str">
        <x:f>IF(AND(ISNUMBER(P110),K110&lt;&gt;"",L110&lt;&gt;"",M110&lt;&gt;"",OR(J110="None",J110="Access supports only",J110="Instructional hints",J110="Modelled together")),MIN(MIN(F110:I110),IF(OR(J110="Instructional hints",J110="Modelled together"),2,4)),"")</x:f>
      </x:c>
      <x:c r="R110" s="11"/>
      <x:c r="S110" s="11"/>
      <x:c r="T110" s="13"/>
      <x:c r="U110" s="10" t="str">
        <x:f>IF(AND(A110&lt;&gt;"",COUNTIF($A$5:$A$154,A110)=1,OR(B110="MM12",B110="COM11",B110="IBDS"),C110&lt;&gt;"",COUNTIFS(Roster!$A$5:$A$94,B110,Roster!$B$5:$B$94,C110)=1,OR(AND(B110="IBDS",OR(D110="DS-A",D110="DS-B")),AND(B110&lt;&gt;"IBDS",OR(D110="PS-A",D110="PS-B"))),ISNUMBER(E110),E110&gt;0,E110&lt;=TODAY(),OR(T110="",AND(ISNUMBER(T110),T110&gt;=E110)),O110="Yes",ISNUMBER(Q110),ISNUMBER(R110),R110=INT(R110),R110&gt;=1,R110&lt;=4,S110&lt;&gt;"",OR(J110="None",J110="Access supports only",R110&lt;=2)),R110,"")</x:f>
      </x:c>
      <x:c r="V110" s="10" t="str">
        <x:f>IF(OR(B110="",C110=""),"",B110&amp;"|"&amp;C110)</x:f>
      </x:c>
      <x:c r="W110" s="10" t="str">
        <x:f>IF(AND(ISNUMBER(U110),OR(J110="None",J110="Access supports only")),1,"")</x:f>
      </x:c>
      <x:c r="X110" s="10" t="str">
        <x:f>IF(A110="","",ROW())</x:f>
      </x:c>
    </x:row>
    <x:row r="111" ht="44" customHeight="1">
      <x:c r="A111" s="11"/>
      <x:c r="B111" s="11"/>
      <x:c r="C111" s="11"/>
      <x:c r="D111" s="11"/>
      <x:c r="E111" s="13"/>
      <x:c r="F111" s="11"/>
      <x:c r="G111" s="11"/>
      <x:c r="H111" s="11"/>
      <x:c r="I111" s="11"/>
      <x:c r="J111" s="11"/>
      <x:c r="K111" s="11"/>
      <x:c r="L111" s="11"/>
      <x:c r="M111" s="11"/>
      <x:c r="N111" s="11"/>
      <x:c r="O111" s="11"/>
      <x:c r="P111" s="10" t="str">
        <x:f>IF(AND(COUNT(F111:I111)=4,MIN(F111:I111)&gt;=1,MAX(F111:I111)&lt;=4,F111=INT(F111),G111=INT(G111),H111=INT(H111),I111=INT(I111)),SUM(F111:I111),"")</x:f>
      </x:c>
      <x:c r="Q111" s="10" t="str">
        <x:f>IF(AND(ISNUMBER(P111),K111&lt;&gt;"",L111&lt;&gt;"",M111&lt;&gt;"",OR(J111="None",J111="Access supports only",J111="Instructional hints",J111="Modelled together")),MIN(MIN(F111:I111),IF(OR(J111="Instructional hints",J111="Modelled together"),2,4)),"")</x:f>
      </x:c>
      <x:c r="R111" s="11"/>
      <x:c r="S111" s="11"/>
      <x:c r="T111" s="13"/>
      <x:c r="U111" s="10" t="str">
        <x:f>IF(AND(A111&lt;&gt;"",COUNTIF($A$5:$A$154,A111)=1,OR(B111="MM12",B111="COM11",B111="IBDS"),C111&lt;&gt;"",COUNTIFS(Roster!$A$5:$A$94,B111,Roster!$B$5:$B$94,C111)=1,OR(AND(B111="IBDS",OR(D111="DS-A",D111="DS-B")),AND(B111&lt;&gt;"IBDS",OR(D111="PS-A",D111="PS-B"))),ISNUMBER(E111),E111&gt;0,E111&lt;=TODAY(),OR(T111="",AND(ISNUMBER(T111),T111&gt;=E111)),O111="Yes",ISNUMBER(Q111),ISNUMBER(R111),R111=INT(R111),R111&gt;=1,R111&lt;=4,S111&lt;&gt;"",OR(J111="None",J111="Access supports only",R111&lt;=2)),R111,"")</x:f>
      </x:c>
      <x:c r="V111" s="10" t="str">
        <x:f>IF(OR(B111="",C111=""),"",B111&amp;"|"&amp;C111)</x:f>
      </x:c>
      <x:c r="W111" s="10" t="str">
        <x:f>IF(AND(ISNUMBER(U111),OR(J111="None",J111="Access supports only")),1,"")</x:f>
      </x:c>
      <x:c r="X111" s="10" t="str">
        <x:f>IF(A111="","",ROW())</x:f>
      </x:c>
    </x:row>
    <x:row r="112" ht="44" customHeight="1">
      <x:c r="A112" s="11"/>
      <x:c r="B112" s="11"/>
      <x:c r="C112" s="11"/>
      <x:c r="D112" s="11"/>
      <x:c r="E112" s="13"/>
      <x:c r="F112" s="11"/>
      <x:c r="G112" s="11"/>
      <x:c r="H112" s="11"/>
      <x:c r="I112" s="11"/>
      <x:c r="J112" s="11"/>
      <x:c r="K112" s="11"/>
      <x:c r="L112" s="11"/>
      <x:c r="M112" s="11"/>
      <x:c r="N112" s="11"/>
      <x:c r="O112" s="11"/>
      <x:c r="P112" s="10" t="str">
        <x:f>IF(AND(COUNT(F112:I112)=4,MIN(F112:I112)&gt;=1,MAX(F112:I112)&lt;=4,F112=INT(F112),G112=INT(G112),H112=INT(H112),I112=INT(I112)),SUM(F112:I112),"")</x:f>
      </x:c>
      <x:c r="Q112" s="10" t="str">
        <x:f>IF(AND(ISNUMBER(P112),K112&lt;&gt;"",L112&lt;&gt;"",M112&lt;&gt;"",OR(J112="None",J112="Access supports only",J112="Instructional hints",J112="Modelled together")),MIN(MIN(F112:I112),IF(OR(J112="Instructional hints",J112="Modelled together"),2,4)),"")</x:f>
      </x:c>
      <x:c r="R112" s="11"/>
      <x:c r="S112" s="11"/>
      <x:c r="T112" s="13"/>
      <x:c r="U112" s="10" t="str">
        <x:f>IF(AND(A112&lt;&gt;"",COUNTIF($A$5:$A$154,A112)=1,OR(B112="MM12",B112="COM11",B112="IBDS"),C112&lt;&gt;"",COUNTIFS(Roster!$A$5:$A$94,B112,Roster!$B$5:$B$94,C112)=1,OR(AND(B112="IBDS",OR(D112="DS-A",D112="DS-B")),AND(B112&lt;&gt;"IBDS",OR(D112="PS-A",D112="PS-B"))),ISNUMBER(E112),E112&gt;0,E112&lt;=TODAY(),OR(T112="",AND(ISNUMBER(T112),T112&gt;=E112)),O112="Yes",ISNUMBER(Q112),ISNUMBER(R112),R112=INT(R112),R112&gt;=1,R112&lt;=4,S112&lt;&gt;"",OR(J112="None",J112="Access supports only",R112&lt;=2)),R112,"")</x:f>
      </x:c>
      <x:c r="V112" s="10" t="str">
        <x:f>IF(OR(B112="",C112=""),"",B112&amp;"|"&amp;C112)</x:f>
      </x:c>
      <x:c r="W112" s="10" t="str">
        <x:f>IF(AND(ISNUMBER(U112),OR(J112="None",J112="Access supports only")),1,"")</x:f>
      </x:c>
      <x:c r="X112" s="10" t="str">
        <x:f>IF(A112="","",ROW())</x:f>
      </x:c>
    </x:row>
    <x:row r="113" ht="44" customHeight="1">
      <x:c r="A113" s="11"/>
      <x:c r="B113" s="11"/>
      <x:c r="C113" s="11"/>
      <x:c r="D113" s="11"/>
      <x:c r="E113" s="13"/>
      <x:c r="F113" s="11"/>
      <x:c r="G113" s="11"/>
      <x:c r="H113" s="11"/>
      <x:c r="I113" s="11"/>
      <x:c r="J113" s="11"/>
      <x:c r="K113" s="11"/>
      <x:c r="L113" s="11"/>
      <x:c r="M113" s="11"/>
      <x:c r="N113" s="11"/>
      <x:c r="O113" s="11"/>
      <x:c r="P113" s="10" t="str">
        <x:f>IF(AND(COUNT(F113:I113)=4,MIN(F113:I113)&gt;=1,MAX(F113:I113)&lt;=4,F113=INT(F113),G113=INT(G113),H113=INT(H113),I113=INT(I113)),SUM(F113:I113),"")</x:f>
      </x:c>
      <x:c r="Q113" s="10" t="str">
        <x:f>IF(AND(ISNUMBER(P113),K113&lt;&gt;"",L113&lt;&gt;"",M113&lt;&gt;"",OR(J113="None",J113="Access supports only",J113="Instructional hints",J113="Modelled together")),MIN(MIN(F113:I113),IF(OR(J113="Instructional hints",J113="Modelled together"),2,4)),"")</x:f>
      </x:c>
      <x:c r="R113" s="11"/>
      <x:c r="S113" s="11"/>
      <x:c r="T113" s="13"/>
      <x:c r="U113" s="10" t="str">
        <x:f>IF(AND(A113&lt;&gt;"",COUNTIF($A$5:$A$154,A113)=1,OR(B113="MM12",B113="COM11",B113="IBDS"),C113&lt;&gt;"",COUNTIFS(Roster!$A$5:$A$94,B113,Roster!$B$5:$B$94,C113)=1,OR(AND(B113="IBDS",OR(D113="DS-A",D113="DS-B")),AND(B113&lt;&gt;"IBDS",OR(D113="PS-A",D113="PS-B"))),ISNUMBER(E113),E113&gt;0,E113&lt;=TODAY(),OR(T113="",AND(ISNUMBER(T113),T113&gt;=E113)),O113="Yes",ISNUMBER(Q113),ISNUMBER(R113),R113=INT(R113),R113&gt;=1,R113&lt;=4,S113&lt;&gt;"",OR(J113="None",J113="Access supports only",R113&lt;=2)),R113,"")</x:f>
      </x:c>
      <x:c r="V113" s="10" t="str">
        <x:f>IF(OR(B113="",C113=""),"",B113&amp;"|"&amp;C113)</x:f>
      </x:c>
      <x:c r="W113" s="10" t="str">
        <x:f>IF(AND(ISNUMBER(U113),OR(J113="None",J113="Access supports only")),1,"")</x:f>
      </x:c>
      <x:c r="X113" s="10" t="str">
        <x:f>IF(A113="","",ROW())</x:f>
      </x:c>
    </x:row>
    <x:row r="114" ht="44" customHeight="1">
      <x:c r="A114" s="11"/>
      <x:c r="B114" s="11"/>
      <x:c r="C114" s="11"/>
      <x:c r="D114" s="11"/>
      <x:c r="E114" s="13"/>
      <x:c r="F114" s="11"/>
      <x:c r="G114" s="11"/>
      <x:c r="H114" s="11"/>
      <x:c r="I114" s="11"/>
      <x:c r="J114" s="11"/>
      <x:c r="K114" s="11"/>
      <x:c r="L114" s="11"/>
      <x:c r="M114" s="11"/>
      <x:c r="N114" s="11"/>
      <x:c r="O114" s="11"/>
      <x:c r="P114" s="10" t="str">
        <x:f>IF(AND(COUNT(F114:I114)=4,MIN(F114:I114)&gt;=1,MAX(F114:I114)&lt;=4,F114=INT(F114),G114=INT(G114),H114=INT(H114),I114=INT(I114)),SUM(F114:I114),"")</x:f>
      </x:c>
      <x:c r="Q114" s="10" t="str">
        <x:f>IF(AND(ISNUMBER(P114),K114&lt;&gt;"",L114&lt;&gt;"",M114&lt;&gt;"",OR(J114="None",J114="Access supports only",J114="Instructional hints",J114="Modelled together")),MIN(MIN(F114:I114),IF(OR(J114="Instructional hints",J114="Modelled together"),2,4)),"")</x:f>
      </x:c>
      <x:c r="R114" s="11"/>
      <x:c r="S114" s="11"/>
      <x:c r="T114" s="13"/>
      <x:c r="U114" s="10" t="str">
        <x:f>IF(AND(A114&lt;&gt;"",COUNTIF($A$5:$A$154,A114)=1,OR(B114="MM12",B114="COM11",B114="IBDS"),C114&lt;&gt;"",COUNTIFS(Roster!$A$5:$A$94,B114,Roster!$B$5:$B$94,C114)=1,OR(AND(B114="IBDS",OR(D114="DS-A",D114="DS-B")),AND(B114&lt;&gt;"IBDS",OR(D114="PS-A",D114="PS-B"))),ISNUMBER(E114),E114&gt;0,E114&lt;=TODAY(),OR(T114="",AND(ISNUMBER(T114),T114&gt;=E114)),O114="Yes",ISNUMBER(Q114),ISNUMBER(R114),R114=INT(R114),R114&gt;=1,R114&lt;=4,S114&lt;&gt;"",OR(J114="None",J114="Access supports only",R114&lt;=2)),R114,"")</x:f>
      </x:c>
      <x:c r="V114" s="10" t="str">
        <x:f>IF(OR(B114="",C114=""),"",B114&amp;"|"&amp;C114)</x:f>
      </x:c>
      <x:c r="W114" s="10" t="str">
        <x:f>IF(AND(ISNUMBER(U114),OR(J114="None",J114="Access supports only")),1,"")</x:f>
      </x:c>
      <x:c r="X114" s="10" t="str">
        <x:f>IF(A114="","",ROW())</x:f>
      </x:c>
    </x:row>
    <x:row r="115" ht="44" customHeight="1">
      <x:c r="A115" s="11"/>
      <x:c r="B115" s="11"/>
      <x:c r="C115" s="11"/>
      <x:c r="D115" s="11"/>
      <x:c r="E115" s="13"/>
      <x:c r="F115" s="11"/>
      <x:c r="G115" s="11"/>
      <x:c r="H115" s="11"/>
      <x:c r="I115" s="11"/>
      <x:c r="J115" s="11"/>
      <x:c r="K115" s="11"/>
      <x:c r="L115" s="11"/>
      <x:c r="M115" s="11"/>
      <x:c r="N115" s="11"/>
      <x:c r="O115" s="11"/>
      <x:c r="P115" s="10" t="str">
        <x:f>IF(AND(COUNT(F115:I115)=4,MIN(F115:I115)&gt;=1,MAX(F115:I115)&lt;=4,F115=INT(F115),G115=INT(G115),H115=INT(H115),I115=INT(I115)),SUM(F115:I115),"")</x:f>
      </x:c>
      <x:c r="Q115" s="10" t="str">
        <x:f>IF(AND(ISNUMBER(P115),K115&lt;&gt;"",L115&lt;&gt;"",M115&lt;&gt;"",OR(J115="None",J115="Access supports only",J115="Instructional hints",J115="Modelled together")),MIN(MIN(F115:I115),IF(OR(J115="Instructional hints",J115="Modelled together"),2,4)),"")</x:f>
      </x:c>
      <x:c r="R115" s="11"/>
      <x:c r="S115" s="11"/>
      <x:c r="T115" s="13"/>
      <x:c r="U115" s="10" t="str">
        <x:f>IF(AND(A115&lt;&gt;"",COUNTIF($A$5:$A$154,A115)=1,OR(B115="MM12",B115="COM11",B115="IBDS"),C115&lt;&gt;"",COUNTIFS(Roster!$A$5:$A$94,B115,Roster!$B$5:$B$94,C115)=1,OR(AND(B115="IBDS",OR(D115="DS-A",D115="DS-B")),AND(B115&lt;&gt;"IBDS",OR(D115="PS-A",D115="PS-B"))),ISNUMBER(E115),E115&gt;0,E115&lt;=TODAY(),OR(T115="",AND(ISNUMBER(T115),T115&gt;=E115)),O115="Yes",ISNUMBER(Q115),ISNUMBER(R115),R115=INT(R115),R115&gt;=1,R115&lt;=4,S115&lt;&gt;"",OR(J115="None",J115="Access supports only",R115&lt;=2)),R115,"")</x:f>
      </x:c>
      <x:c r="V115" s="10" t="str">
        <x:f>IF(OR(B115="",C115=""),"",B115&amp;"|"&amp;C115)</x:f>
      </x:c>
      <x:c r="W115" s="10" t="str">
        <x:f>IF(AND(ISNUMBER(U115),OR(J115="None",J115="Access supports only")),1,"")</x:f>
      </x:c>
      <x:c r="X115" s="10" t="str">
        <x:f>IF(A115="","",ROW())</x:f>
      </x:c>
    </x:row>
    <x:row r="116" ht="44" customHeight="1">
      <x:c r="A116" s="11"/>
      <x:c r="B116" s="11"/>
      <x:c r="C116" s="11"/>
      <x:c r="D116" s="11"/>
      <x:c r="E116" s="13"/>
      <x:c r="F116" s="11"/>
      <x:c r="G116" s="11"/>
      <x:c r="H116" s="11"/>
      <x:c r="I116" s="11"/>
      <x:c r="J116" s="11"/>
      <x:c r="K116" s="11"/>
      <x:c r="L116" s="11"/>
      <x:c r="M116" s="11"/>
      <x:c r="N116" s="11"/>
      <x:c r="O116" s="11"/>
      <x:c r="P116" s="10" t="str">
        <x:f>IF(AND(COUNT(F116:I116)=4,MIN(F116:I116)&gt;=1,MAX(F116:I116)&lt;=4,F116=INT(F116),G116=INT(G116),H116=INT(H116),I116=INT(I116)),SUM(F116:I116),"")</x:f>
      </x:c>
      <x:c r="Q116" s="10" t="str">
        <x:f>IF(AND(ISNUMBER(P116),K116&lt;&gt;"",L116&lt;&gt;"",M116&lt;&gt;"",OR(J116="None",J116="Access supports only",J116="Instructional hints",J116="Modelled together")),MIN(MIN(F116:I116),IF(OR(J116="Instructional hints",J116="Modelled together"),2,4)),"")</x:f>
      </x:c>
      <x:c r="R116" s="11"/>
      <x:c r="S116" s="11"/>
      <x:c r="T116" s="13"/>
      <x:c r="U116" s="10" t="str">
        <x:f>IF(AND(A116&lt;&gt;"",COUNTIF($A$5:$A$154,A116)=1,OR(B116="MM12",B116="COM11",B116="IBDS"),C116&lt;&gt;"",COUNTIFS(Roster!$A$5:$A$94,B116,Roster!$B$5:$B$94,C116)=1,OR(AND(B116="IBDS",OR(D116="DS-A",D116="DS-B")),AND(B116&lt;&gt;"IBDS",OR(D116="PS-A",D116="PS-B"))),ISNUMBER(E116),E116&gt;0,E116&lt;=TODAY(),OR(T116="",AND(ISNUMBER(T116),T116&gt;=E116)),O116="Yes",ISNUMBER(Q116),ISNUMBER(R116),R116=INT(R116),R116&gt;=1,R116&lt;=4,S116&lt;&gt;"",OR(J116="None",J116="Access supports only",R116&lt;=2)),R116,"")</x:f>
      </x:c>
      <x:c r="V116" s="10" t="str">
        <x:f>IF(OR(B116="",C116=""),"",B116&amp;"|"&amp;C116)</x:f>
      </x:c>
      <x:c r="W116" s="10" t="str">
        <x:f>IF(AND(ISNUMBER(U116),OR(J116="None",J116="Access supports only")),1,"")</x:f>
      </x:c>
      <x:c r="X116" s="10" t="str">
        <x:f>IF(A116="","",ROW())</x:f>
      </x:c>
    </x:row>
    <x:row r="117" ht="44" customHeight="1">
      <x:c r="A117" s="11"/>
      <x:c r="B117" s="11"/>
      <x:c r="C117" s="11"/>
      <x:c r="D117" s="11"/>
      <x:c r="E117" s="13"/>
      <x:c r="F117" s="11"/>
      <x:c r="G117" s="11"/>
      <x:c r="H117" s="11"/>
      <x:c r="I117" s="11"/>
      <x:c r="J117" s="11"/>
      <x:c r="K117" s="11"/>
      <x:c r="L117" s="11"/>
      <x:c r="M117" s="11"/>
      <x:c r="N117" s="11"/>
      <x:c r="O117" s="11"/>
      <x:c r="P117" s="10" t="str">
        <x:f>IF(AND(COUNT(F117:I117)=4,MIN(F117:I117)&gt;=1,MAX(F117:I117)&lt;=4,F117=INT(F117),G117=INT(G117),H117=INT(H117),I117=INT(I117)),SUM(F117:I117),"")</x:f>
      </x:c>
      <x:c r="Q117" s="10" t="str">
        <x:f>IF(AND(ISNUMBER(P117),K117&lt;&gt;"",L117&lt;&gt;"",M117&lt;&gt;"",OR(J117="None",J117="Access supports only",J117="Instructional hints",J117="Modelled together")),MIN(MIN(F117:I117),IF(OR(J117="Instructional hints",J117="Modelled together"),2,4)),"")</x:f>
      </x:c>
      <x:c r="R117" s="11"/>
      <x:c r="S117" s="11"/>
      <x:c r="T117" s="13"/>
      <x:c r="U117" s="10" t="str">
        <x:f>IF(AND(A117&lt;&gt;"",COUNTIF($A$5:$A$154,A117)=1,OR(B117="MM12",B117="COM11",B117="IBDS"),C117&lt;&gt;"",COUNTIFS(Roster!$A$5:$A$94,B117,Roster!$B$5:$B$94,C117)=1,OR(AND(B117="IBDS",OR(D117="DS-A",D117="DS-B")),AND(B117&lt;&gt;"IBDS",OR(D117="PS-A",D117="PS-B"))),ISNUMBER(E117),E117&gt;0,E117&lt;=TODAY(),OR(T117="",AND(ISNUMBER(T117),T117&gt;=E117)),O117="Yes",ISNUMBER(Q117),ISNUMBER(R117),R117=INT(R117),R117&gt;=1,R117&lt;=4,S117&lt;&gt;"",OR(J117="None",J117="Access supports only",R117&lt;=2)),R117,"")</x:f>
      </x:c>
      <x:c r="V117" s="10" t="str">
        <x:f>IF(OR(B117="",C117=""),"",B117&amp;"|"&amp;C117)</x:f>
      </x:c>
      <x:c r="W117" s="10" t="str">
        <x:f>IF(AND(ISNUMBER(U117),OR(J117="None",J117="Access supports only")),1,"")</x:f>
      </x:c>
      <x:c r="X117" s="10" t="str">
        <x:f>IF(A117="","",ROW())</x:f>
      </x:c>
    </x:row>
    <x:row r="118" ht="44" customHeight="1">
      <x:c r="A118" s="11"/>
      <x:c r="B118" s="11"/>
      <x:c r="C118" s="11"/>
      <x:c r="D118" s="11"/>
      <x:c r="E118" s="13"/>
      <x:c r="F118" s="11"/>
      <x:c r="G118" s="11"/>
      <x:c r="H118" s="11"/>
      <x:c r="I118" s="11"/>
      <x:c r="J118" s="11"/>
      <x:c r="K118" s="11"/>
      <x:c r="L118" s="11"/>
      <x:c r="M118" s="11"/>
      <x:c r="N118" s="11"/>
      <x:c r="O118" s="11"/>
      <x:c r="P118" s="10" t="str">
        <x:f>IF(AND(COUNT(F118:I118)=4,MIN(F118:I118)&gt;=1,MAX(F118:I118)&lt;=4,F118=INT(F118),G118=INT(G118),H118=INT(H118),I118=INT(I118)),SUM(F118:I118),"")</x:f>
      </x:c>
      <x:c r="Q118" s="10" t="str">
        <x:f>IF(AND(ISNUMBER(P118),K118&lt;&gt;"",L118&lt;&gt;"",M118&lt;&gt;"",OR(J118="None",J118="Access supports only",J118="Instructional hints",J118="Modelled together")),MIN(MIN(F118:I118),IF(OR(J118="Instructional hints",J118="Modelled together"),2,4)),"")</x:f>
      </x:c>
      <x:c r="R118" s="11"/>
      <x:c r="S118" s="11"/>
      <x:c r="T118" s="13"/>
      <x:c r="U118" s="10" t="str">
        <x:f>IF(AND(A118&lt;&gt;"",COUNTIF($A$5:$A$154,A118)=1,OR(B118="MM12",B118="COM11",B118="IBDS"),C118&lt;&gt;"",COUNTIFS(Roster!$A$5:$A$94,B118,Roster!$B$5:$B$94,C118)=1,OR(AND(B118="IBDS",OR(D118="DS-A",D118="DS-B")),AND(B118&lt;&gt;"IBDS",OR(D118="PS-A",D118="PS-B"))),ISNUMBER(E118),E118&gt;0,E118&lt;=TODAY(),OR(T118="",AND(ISNUMBER(T118),T118&gt;=E118)),O118="Yes",ISNUMBER(Q118),ISNUMBER(R118),R118=INT(R118),R118&gt;=1,R118&lt;=4,S118&lt;&gt;"",OR(J118="None",J118="Access supports only",R118&lt;=2)),R118,"")</x:f>
      </x:c>
      <x:c r="V118" s="10" t="str">
        <x:f>IF(OR(B118="",C118=""),"",B118&amp;"|"&amp;C118)</x:f>
      </x:c>
      <x:c r="W118" s="10" t="str">
        <x:f>IF(AND(ISNUMBER(U118),OR(J118="None",J118="Access supports only")),1,"")</x:f>
      </x:c>
      <x:c r="X118" s="10" t="str">
        <x:f>IF(A118="","",ROW())</x:f>
      </x:c>
    </x:row>
    <x:row r="119" ht="44" customHeight="1">
      <x:c r="A119" s="11"/>
      <x:c r="B119" s="11"/>
      <x:c r="C119" s="11"/>
      <x:c r="D119" s="11"/>
      <x:c r="E119" s="13"/>
      <x:c r="F119" s="11"/>
      <x:c r="G119" s="11"/>
      <x:c r="H119" s="11"/>
      <x:c r="I119" s="11"/>
      <x:c r="J119" s="11"/>
      <x:c r="K119" s="11"/>
      <x:c r="L119" s="11"/>
      <x:c r="M119" s="11"/>
      <x:c r="N119" s="11"/>
      <x:c r="O119" s="11"/>
      <x:c r="P119" s="10" t="str">
        <x:f>IF(AND(COUNT(F119:I119)=4,MIN(F119:I119)&gt;=1,MAX(F119:I119)&lt;=4,F119=INT(F119),G119=INT(G119),H119=INT(H119),I119=INT(I119)),SUM(F119:I119),"")</x:f>
      </x:c>
      <x:c r="Q119" s="10" t="str">
        <x:f>IF(AND(ISNUMBER(P119),K119&lt;&gt;"",L119&lt;&gt;"",M119&lt;&gt;"",OR(J119="None",J119="Access supports only",J119="Instructional hints",J119="Modelled together")),MIN(MIN(F119:I119),IF(OR(J119="Instructional hints",J119="Modelled together"),2,4)),"")</x:f>
      </x:c>
      <x:c r="R119" s="11"/>
      <x:c r="S119" s="11"/>
      <x:c r="T119" s="13"/>
      <x:c r="U119" s="10" t="str">
        <x:f>IF(AND(A119&lt;&gt;"",COUNTIF($A$5:$A$154,A119)=1,OR(B119="MM12",B119="COM11",B119="IBDS"),C119&lt;&gt;"",COUNTIFS(Roster!$A$5:$A$94,B119,Roster!$B$5:$B$94,C119)=1,OR(AND(B119="IBDS",OR(D119="DS-A",D119="DS-B")),AND(B119&lt;&gt;"IBDS",OR(D119="PS-A",D119="PS-B"))),ISNUMBER(E119),E119&gt;0,E119&lt;=TODAY(),OR(T119="",AND(ISNUMBER(T119),T119&gt;=E119)),O119="Yes",ISNUMBER(Q119),ISNUMBER(R119),R119=INT(R119),R119&gt;=1,R119&lt;=4,S119&lt;&gt;"",OR(J119="None",J119="Access supports only",R119&lt;=2)),R119,"")</x:f>
      </x:c>
      <x:c r="V119" s="10" t="str">
        <x:f>IF(OR(B119="",C119=""),"",B119&amp;"|"&amp;C119)</x:f>
      </x:c>
      <x:c r="W119" s="10" t="str">
        <x:f>IF(AND(ISNUMBER(U119),OR(J119="None",J119="Access supports only")),1,"")</x:f>
      </x:c>
      <x:c r="X119" s="10" t="str">
        <x:f>IF(A119="","",ROW())</x:f>
      </x:c>
    </x:row>
    <x:row r="120" ht="44" customHeight="1">
      <x:c r="A120" s="11"/>
      <x:c r="B120" s="11"/>
      <x:c r="C120" s="11"/>
      <x:c r="D120" s="11"/>
      <x:c r="E120" s="13"/>
      <x:c r="F120" s="11"/>
      <x:c r="G120" s="11"/>
      <x:c r="H120" s="11"/>
      <x:c r="I120" s="11"/>
      <x:c r="J120" s="11"/>
      <x:c r="K120" s="11"/>
      <x:c r="L120" s="11"/>
      <x:c r="M120" s="11"/>
      <x:c r="N120" s="11"/>
      <x:c r="O120" s="11"/>
      <x:c r="P120" s="10" t="str">
        <x:f>IF(AND(COUNT(F120:I120)=4,MIN(F120:I120)&gt;=1,MAX(F120:I120)&lt;=4,F120=INT(F120),G120=INT(G120),H120=INT(H120),I120=INT(I120)),SUM(F120:I120),"")</x:f>
      </x:c>
      <x:c r="Q120" s="10" t="str">
        <x:f>IF(AND(ISNUMBER(P120),K120&lt;&gt;"",L120&lt;&gt;"",M120&lt;&gt;"",OR(J120="None",J120="Access supports only",J120="Instructional hints",J120="Modelled together")),MIN(MIN(F120:I120),IF(OR(J120="Instructional hints",J120="Modelled together"),2,4)),"")</x:f>
      </x:c>
      <x:c r="R120" s="11"/>
      <x:c r="S120" s="11"/>
      <x:c r="T120" s="13"/>
      <x:c r="U120" s="10" t="str">
        <x:f>IF(AND(A120&lt;&gt;"",COUNTIF($A$5:$A$154,A120)=1,OR(B120="MM12",B120="COM11",B120="IBDS"),C120&lt;&gt;"",COUNTIFS(Roster!$A$5:$A$94,B120,Roster!$B$5:$B$94,C120)=1,OR(AND(B120="IBDS",OR(D120="DS-A",D120="DS-B")),AND(B120&lt;&gt;"IBDS",OR(D120="PS-A",D120="PS-B"))),ISNUMBER(E120),E120&gt;0,E120&lt;=TODAY(),OR(T120="",AND(ISNUMBER(T120),T120&gt;=E120)),O120="Yes",ISNUMBER(Q120),ISNUMBER(R120),R120=INT(R120),R120&gt;=1,R120&lt;=4,S120&lt;&gt;"",OR(J120="None",J120="Access supports only",R120&lt;=2)),R120,"")</x:f>
      </x:c>
      <x:c r="V120" s="10" t="str">
        <x:f>IF(OR(B120="",C120=""),"",B120&amp;"|"&amp;C120)</x:f>
      </x:c>
      <x:c r="W120" s="10" t="str">
        <x:f>IF(AND(ISNUMBER(U120),OR(J120="None",J120="Access supports only")),1,"")</x:f>
      </x:c>
      <x:c r="X120" s="10" t="str">
        <x:f>IF(A120="","",ROW())</x:f>
      </x:c>
    </x:row>
    <x:row r="121" ht="44" customHeight="1">
      <x:c r="A121" s="11"/>
      <x:c r="B121" s="11"/>
      <x:c r="C121" s="11"/>
      <x:c r="D121" s="11"/>
      <x:c r="E121" s="13"/>
      <x:c r="F121" s="11"/>
      <x:c r="G121" s="11"/>
      <x:c r="H121" s="11"/>
      <x:c r="I121" s="11"/>
      <x:c r="J121" s="11"/>
      <x:c r="K121" s="11"/>
      <x:c r="L121" s="11"/>
      <x:c r="M121" s="11"/>
      <x:c r="N121" s="11"/>
      <x:c r="O121" s="11"/>
      <x:c r="P121" s="10" t="str">
        <x:f>IF(AND(COUNT(F121:I121)=4,MIN(F121:I121)&gt;=1,MAX(F121:I121)&lt;=4,F121=INT(F121),G121=INT(G121),H121=INT(H121),I121=INT(I121)),SUM(F121:I121),"")</x:f>
      </x:c>
      <x:c r="Q121" s="10" t="str">
        <x:f>IF(AND(ISNUMBER(P121),K121&lt;&gt;"",L121&lt;&gt;"",M121&lt;&gt;"",OR(J121="None",J121="Access supports only",J121="Instructional hints",J121="Modelled together")),MIN(MIN(F121:I121),IF(OR(J121="Instructional hints",J121="Modelled together"),2,4)),"")</x:f>
      </x:c>
      <x:c r="R121" s="11"/>
      <x:c r="S121" s="11"/>
      <x:c r="T121" s="13"/>
      <x:c r="U121" s="10" t="str">
        <x:f>IF(AND(A121&lt;&gt;"",COUNTIF($A$5:$A$154,A121)=1,OR(B121="MM12",B121="COM11",B121="IBDS"),C121&lt;&gt;"",COUNTIFS(Roster!$A$5:$A$94,B121,Roster!$B$5:$B$94,C121)=1,OR(AND(B121="IBDS",OR(D121="DS-A",D121="DS-B")),AND(B121&lt;&gt;"IBDS",OR(D121="PS-A",D121="PS-B"))),ISNUMBER(E121),E121&gt;0,E121&lt;=TODAY(),OR(T121="",AND(ISNUMBER(T121),T121&gt;=E121)),O121="Yes",ISNUMBER(Q121),ISNUMBER(R121),R121=INT(R121),R121&gt;=1,R121&lt;=4,S121&lt;&gt;"",OR(J121="None",J121="Access supports only",R121&lt;=2)),R121,"")</x:f>
      </x:c>
      <x:c r="V121" s="10" t="str">
        <x:f>IF(OR(B121="",C121=""),"",B121&amp;"|"&amp;C121)</x:f>
      </x:c>
      <x:c r="W121" s="10" t="str">
        <x:f>IF(AND(ISNUMBER(U121),OR(J121="None",J121="Access supports only")),1,"")</x:f>
      </x:c>
      <x:c r="X121" s="10" t="str">
        <x:f>IF(A121="","",ROW())</x:f>
      </x:c>
    </x:row>
    <x:row r="122" ht="44" customHeight="1">
      <x:c r="A122" s="11"/>
      <x:c r="B122" s="11"/>
      <x:c r="C122" s="11"/>
      <x:c r="D122" s="11"/>
      <x:c r="E122" s="13"/>
      <x:c r="F122" s="11"/>
      <x:c r="G122" s="11"/>
      <x:c r="H122" s="11"/>
      <x:c r="I122" s="11"/>
      <x:c r="J122" s="11"/>
      <x:c r="K122" s="11"/>
      <x:c r="L122" s="11"/>
      <x:c r="M122" s="11"/>
      <x:c r="N122" s="11"/>
      <x:c r="O122" s="11"/>
      <x:c r="P122" s="10" t="str">
        <x:f>IF(AND(COUNT(F122:I122)=4,MIN(F122:I122)&gt;=1,MAX(F122:I122)&lt;=4,F122=INT(F122),G122=INT(G122),H122=INT(H122),I122=INT(I122)),SUM(F122:I122),"")</x:f>
      </x:c>
      <x:c r="Q122" s="10" t="str">
        <x:f>IF(AND(ISNUMBER(P122),K122&lt;&gt;"",L122&lt;&gt;"",M122&lt;&gt;"",OR(J122="None",J122="Access supports only",J122="Instructional hints",J122="Modelled together")),MIN(MIN(F122:I122),IF(OR(J122="Instructional hints",J122="Modelled together"),2,4)),"")</x:f>
      </x:c>
      <x:c r="R122" s="11"/>
      <x:c r="S122" s="11"/>
      <x:c r="T122" s="13"/>
      <x:c r="U122" s="10" t="str">
        <x:f>IF(AND(A122&lt;&gt;"",COUNTIF($A$5:$A$154,A122)=1,OR(B122="MM12",B122="COM11",B122="IBDS"),C122&lt;&gt;"",COUNTIFS(Roster!$A$5:$A$94,B122,Roster!$B$5:$B$94,C122)=1,OR(AND(B122="IBDS",OR(D122="DS-A",D122="DS-B")),AND(B122&lt;&gt;"IBDS",OR(D122="PS-A",D122="PS-B"))),ISNUMBER(E122),E122&gt;0,E122&lt;=TODAY(),OR(T122="",AND(ISNUMBER(T122),T122&gt;=E122)),O122="Yes",ISNUMBER(Q122),ISNUMBER(R122),R122=INT(R122),R122&gt;=1,R122&lt;=4,S122&lt;&gt;"",OR(J122="None",J122="Access supports only",R122&lt;=2)),R122,"")</x:f>
      </x:c>
      <x:c r="V122" s="10" t="str">
        <x:f>IF(OR(B122="",C122=""),"",B122&amp;"|"&amp;C122)</x:f>
      </x:c>
      <x:c r="W122" s="10" t="str">
        <x:f>IF(AND(ISNUMBER(U122),OR(J122="None",J122="Access supports only")),1,"")</x:f>
      </x:c>
      <x:c r="X122" s="10" t="str">
        <x:f>IF(A122="","",ROW())</x:f>
      </x:c>
    </x:row>
    <x:row r="123" ht="44" customHeight="1">
      <x:c r="A123" s="11"/>
      <x:c r="B123" s="11"/>
      <x:c r="C123" s="11"/>
      <x:c r="D123" s="11"/>
      <x:c r="E123" s="13"/>
      <x:c r="F123" s="11"/>
      <x:c r="G123" s="11"/>
      <x:c r="H123" s="11"/>
      <x:c r="I123" s="11"/>
      <x:c r="J123" s="11"/>
      <x:c r="K123" s="11"/>
      <x:c r="L123" s="11"/>
      <x:c r="M123" s="11"/>
      <x:c r="N123" s="11"/>
      <x:c r="O123" s="11"/>
      <x:c r="P123" s="10" t="str">
        <x:f>IF(AND(COUNT(F123:I123)=4,MIN(F123:I123)&gt;=1,MAX(F123:I123)&lt;=4,F123=INT(F123),G123=INT(G123),H123=INT(H123),I123=INT(I123)),SUM(F123:I123),"")</x:f>
      </x:c>
      <x:c r="Q123" s="10" t="str">
        <x:f>IF(AND(ISNUMBER(P123),K123&lt;&gt;"",L123&lt;&gt;"",M123&lt;&gt;"",OR(J123="None",J123="Access supports only",J123="Instructional hints",J123="Modelled together")),MIN(MIN(F123:I123),IF(OR(J123="Instructional hints",J123="Modelled together"),2,4)),"")</x:f>
      </x:c>
      <x:c r="R123" s="11"/>
      <x:c r="S123" s="11"/>
      <x:c r="T123" s="13"/>
      <x:c r="U123" s="10" t="str">
        <x:f>IF(AND(A123&lt;&gt;"",COUNTIF($A$5:$A$154,A123)=1,OR(B123="MM12",B123="COM11",B123="IBDS"),C123&lt;&gt;"",COUNTIFS(Roster!$A$5:$A$94,B123,Roster!$B$5:$B$94,C123)=1,OR(AND(B123="IBDS",OR(D123="DS-A",D123="DS-B")),AND(B123&lt;&gt;"IBDS",OR(D123="PS-A",D123="PS-B"))),ISNUMBER(E123),E123&gt;0,E123&lt;=TODAY(),OR(T123="",AND(ISNUMBER(T123),T123&gt;=E123)),O123="Yes",ISNUMBER(Q123),ISNUMBER(R123),R123=INT(R123),R123&gt;=1,R123&lt;=4,S123&lt;&gt;"",OR(J123="None",J123="Access supports only",R123&lt;=2)),R123,"")</x:f>
      </x:c>
      <x:c r="V123" s="10" t="str">
        <x:f>IF(OR(B123="",C123=""),"",B123&amp;"|"&amp;C123)</x:f>
      </x:c>
      <x:c r="W123" s="10" t="str">
        <x:f>IF(AND(ISNUMBER(U123),OR(J123="None",J123="Access supports only")),1,"")</x:f>
      </x:c>
      <x:c r="X123" s="10" t="str">
        <x:f>IF(A123="","",ROW())</x:f>
      </x:c>
    </x:row>
    <x:row r="124" ht="44" customHeight="1">
      <x:c r="A124" s="11"/>
      <x:c r="B124" s="11"/>
      <x:c r="C124" s="11"/>
      <x:c r="D124" s="11"/>
      <x:c r="E124" s="13"/>
      <x:c r="F124" s="11"/>
      <x:c r="G124" s="11"/>
      <x:c r="H124" s="11"/>
      <x:c r="I124" s="11"/>
      <x:c r="J124" s="11"/>
      <x:c r="K124" s="11"/>
      <x:c r="L124" s="11"/>
      <x:c r="M124" s="11"/>
      <x:c r="N124" s="11"/>
      <x:c r="O124" s="11"/>
      <x:c r="P124" s="10" t="str">
        <x:f>IF(AND(COUNT(F124:I124)=4,MIN(F124:I124)&gt;=1,MAX(F124:I124)&lt;=4,F124=INT(F124),G124=INT(G124),H124=INT(H124),I124=INT(I124)),SUM(F124:I124),"")</x:f>
      </x:c>
      <x:c r="Q124" s="10" t="str">
        <x:f>IF(AND(ISNUMBER(P124),K124&lt;&gt;"",L124&lt;&gt;"",M124&lt;&gt;"",OR(J124="None",J124="Access supports only",J124="Instructional hints",J124="Modelled together")),MIN(MIN(F124:I124),IF(OR(J124="Instructional hints",J124="Modelled together"),2,4)),"")</x:f>
      </x:c>
      <x:c r="R124" s="11"/>
      <x:c r="S124" s="11"/>
      <x:c r="T124" s="13"/>
      <x:c r="U124" s="10" t="str">
        <x:f>IF(AND(A124&lt;&gt;"",COUNTIF($A$5:$A$154,A124)=1,OR(B124="MM12",B124="COM11",B124="IBDS"),C124&lt;&gt;"",COUNTIFS(Roster!$A$5:$A$94,B124,Roster!$B$5:$B$94,C124)=1,OR(AND(B124="IBDS",OR(D124="DS-A",D124="DS-B")),AND(B124&lt;&gt;"IBDS",OR(D124="PS-A",D124="PS-B"))),ISNUMBER(E124),E124&gt;0,E124&lt;=TODAY(),OR(T124="",AND(ISNUMBER(T124),T124&gt;=E124)),O124="Yes",ISNUMBER(Q124),ISNUMBER(R124),R124=INT(R124),R124&gt;=1,R124&lt;=4,S124&lt;&gt;"",OR(J124="None",J124="Access supports only",R124&lt;=2)),R124,"")</x:f>
      </x:c>
      <x:c r="V124" s="10" t="str">
        <x:f>IF(OR(B124="",C124=""),"",B124&amp;"|"&amp;C124)</x:f>
      </x:c>
      <x:c r="W124" s="10" t="str">
        <x:f>IF(AND(ISNUMBER(U124),OR(J124="None",J124="Access supports only")),1,"")</x:f>
      </x:c>
      <x:c r="X124" s="10" t="str">
        <x:f>IF(A124="","",ROW())</x:f>
      </x:c>
    </x:row>
    <x:row r="125" ht="44" customHeight="1">
      <x:c r="A125" s="11"/>
      <x:c r="B125" s="11"/>
      <x:c r="C125" s="11"/>
      <x:c r="D125" s="11"/>
      <x:c r="E125" s="13"/>
      <x:c r="F125" s="11"/>
      <x:c r="G125" s="11"/>
      <x:c r="H125" s="11"/>
      <x:c r="I125" s="11"/>
      <x:c r="J125" s="11"/>
      <x:c r="K125" s="11"/>
      <x:c r="L125" s="11"/>
      <x:c r="M125" s="11"/>
      <x:c r="N125" s="11"/>
      <x:c r="O125" s="11"/>
      <x:c r="P125" s="10" t="str">
        <x:f>IF(AND(COUNT(F125:I125)=4,MIN(F125:I125)&gt;=1,MAX(F125:I125)&lt;=4,F125=INT(F125),G125=INT(G125),H125=INT(H125),I125=INT(I125)),SUM(F125:I125),"")</x:f>
      </x:c>
      <x:c r="Q125" s="10" t="str">
        <x:f>IF(AND(ISNUMBER(P125),K125&lt;&gt;"",L125&lt;&gt;"",M125&lt;&gt;"",OR(J125="None",J125="Access supports only",J125="Instructional hints",J125="Modelled together")),MIN(MIN(F125:I125),IF(OR(J125="Instructional hints",J125="Modelled together"),2,4)),"")</x:f>
      </x:c>
      <x:c r="R125" s="11"/>
      <x:c r="S125" s="11"/>
      <x:c r="T125" s="13"/>
      <x:c r="U125" s="10" t="str">
        <x:f>IF(AND(A125&lt;&gt;"",COUNTIF($A$5:$A$154,A125)=1,OR(B125="MM12",B125="COM11",B125="IBDS"),C125&lt;&gt;"",COUNTIFS(Roster!$A$5:$A$94,B125,Roster!$B$5:$B$94,C125)=1,OR(AND(B125="IBDS",OR(D125="DS-A",D125="DS-B")),AND(B125&lt;&gt;"IBDS",OR(D125="PS-A",D125="PS-B"))),ISNUMBER(E125),E125&gt;0,E125&lt;=TODAY(),OR(T125="",AND(ISNUMBER(T125),T125&gt;=E125)),O125="Yes",ISNUMBER(Q125),ISNUMBER(R125),R125=INT(R125),R125&gt;=1,R125&lt;=4,S125&lt;&gt;"",OR(J125="None",J125="Access supports only",R125&lt;=2)),R125,"")</x:f>
      </x:c>
      <x:c r="V125" s="10" t="str">
        <x:f>IF(OR(B125="",C125=""),"",B125&amp;"|"&amp;C125)</x:f>
      </x:c>
      <x:c r="W125" s="10" t="str">
        <x:f>IF(AND(ISNUMBER(U125),OR(J125="None",J125="Access supports only")),1,"")</x:f>
      </x:c>
      <x:c r="X125" s="10" t="str">
        <x:f>IF(A125="","",ROW())</x:f>
      </x:c>
    </x:row>
    <x:row r="126" ht="44" customHeight="1">
      <x:c r="A126" s="11"/>
      <x:c r="B126" s="11"/>
      <x:c r="C126" s="11"/>
      <x:c r="D126" s="11"/>
      <x:c r="E126" s="13"/>
      <x:c r="F126" s="11"/>
      <x:c r="G126" s="11"/>
      <x:c r="H126" s="11"/>
      <x:c r="I126" s="11"/>
      <x:c r="J126" s="11"/>
      <x:c r="K126" s="11"/>
      <x:c r="L126" s="11"/>
      <x:c r="M126" s="11"/>
      <x:c r="N126" s="11"/>
      <x:c r="O126" s="11"/>
      <x:c r="P126" s="10" t="str">
        <x:f>IF(AND(COUNT(F126:I126)=4,MIN(F126:I126)&gt;=1,MAX(F126:I126)&lt;=4,F126=INT(F126),G126=INT(G126),H126=INT(H126),I126=INT(I126)),SUM(F126:I126),"")</x:f>
      </x:c>
      <x:c r="Q126" s="10" t="str">
        <x:f>IF(AND(ISNUMBER(P126),K126&lt;&gt;"",L126&lt;&gt;"",M126&lt;&gt;"",OR(J126="None",J126="Access supports only",J126="Instructional hints",J126="Modelled together")),MIN(MIN(F126:I126),IF(OR(J126="Instructional hints",J126="Modelled together"),2,4)),"")</x:f>
      </x:c>
      <x:c r="R126" s="11"/>
      <x:c r="S126" s="11"/>
      <x:c r="T126" s="13"/>
      <x:c r="U126" s="10" t="str">
        <x:f>IF(AND(A126&lt;&gt;"",COUNTIF($A$5:$A$154,A126)=1,OR(B126="MM12",B126="COM11",B126="IBDS"),C126&lt;&gt;"",COUNTIFS(Roster!$A$5:$A$94,B126,Roster!$B$5:$B$94,C126)=1,OR(AND(B126="IBDS",OR(D126="DS-A",D126="DS-B")),AND(B126&lt;&gt;"IBDS",OR(D126="PS-A",D126="PS-B"))),ISNUMBER(E126),E126&gt;0,E126&lt;=TODAY(),OR(T126="",AND(ISNUMBER(T126),T126&gt;=E126)),O126="Yes",ISNUMBER(Q126),ISNUMBER(R126),R126=INT(R126),R126&gt;=1,R126&lt;=4,S126&lt;&gt;"",OR(J126="None",J126="Access supports only",R126&lt;=2)),R126,"")</x:f>
      </x:c>
      <x:c r="V126" s="10" t="str">
        <x:f>IF(OR(B126="",C126=""),"",B126&amp;"|"&amp;C126)</x:f>
      </x:c>
      <x:c r="W126" s="10" t="str">
        <x:f>IF(AND(ISNUMBER(U126),OR(J126="None",J126="Access supports only")),1,"")</x:f>
      </x:c>
      <x:c r="X126" s="10" t="str">
        <x:f>IF(A126="","",ROW())</x:f>
      </x:c>
    </x:row>
    <x:row r="127" ht="44" customHeight="1">
      <x:c r="A127" s="11"/>
      <x:c r="B127" s="11"/>
      <x:c r="C127" s="11"/>
      <x:c r="D127" s="11"/>
      <x:c r="E127" s="13"/>
      <x:c r="F127" s="11"/>
      <x:c r="G127" s="11"/>
      <x:c r="H127" s="11"/>
      <x:c r="I127" s="11"/>
      <x:c r="J127" s="11"/>
      <x:c r="K127" s="11"/>
      <x:c r="L127" s="11"/>
      <x:c r="M127" s="11"/>
      <x:c r="N127" s="11"/>
      <x:c r="O127" s="11"/>
      <x:c r="P127" s="10" t="str">
        <x:f>IF(AND(COUNT(F127:I127)=4,MIN(F127:I127)&gt;=1,MAX(F127:I127)&lt;=4,F127=INT(F127),G127=INT(G127),H127=INT(H127),I127=INT(I127)),SUM(F127:I127),"")</x:f>
      </x:c>
      <x:c r="Q127" s="10" t="str">
        <x:f>IF(AND(ISNUMBER(P127),K127&lt;&gt;"",L127&lt;&gt;"",M127&lt;&gt;"",OR(J127="None",J127="Access supports only",J127="Instructional hints",J127="Modelled together")),MIN(MIN(F127:I127),IF(OR(J127="Instructional hints",J127="Modelled together"),2,4)),"")</x:f>
      </x:c>
      <x:c r="R127" s="11"/>
      <x:c r="S127" s="11"/>
      <x:c r="T127" s="13"/>
      <x:c r="U127" s="10" t="str">
        <x:f>IF(AND(A127&lt;&gt;"",COUNTIF($A$5:$A$154,A127)=1,OR(B127="MM12",B127="COM11",B127="IBDS"),C127&lt;&gt;"",COUNTIFS(Roster!$A$5:$A$94,B127,Roster!$B$5:$B$94,C127)=1,OR(AND(B127="IBDS",OR(D127="DS-A",D127="DS-B")),AND(B127&lt;&gt;"IBDS",OR(D127="PS-A",D127="PS-B"))),ISNUMBER(E127),E127&gt;0,E127&lt;=TODAY(),OR(T127="",AND(ISNUMBER(T127),T127&gt;=E127)),O127="Yes",ISNUMBER(Q127),ISNUMBER(R127),R127=INT(R127),R127&gt;=1,R127&lt;=4,S127&lt;&gt;"",OR(J127="None",J127="Access supports only",R127&lt;=2)),R127,"")</x:f>
      </x:c>
      <x:c r="V127" s="10" t="str">
        <x:f>IF(OR(B127="",C127=""),"",B127&amp;"|"&amp;C127)</x:f>
      </x:c>
      <x:c r="W127" s="10" t="str">
        <x:f>IF(AND(ISNUMBER(U127),OR(J127="None",J127="Access supports only")),1,"")</x:f>
      </x:c>
      <x:c r="X127" s="10" t="str">
        <x:f>IF(A127="","",ROW())</x:f>
      </x:c>
    </x:row>
    <x:row r="128" ht="44" customHeight="1">
      <x:c r="A128" s="11"/>
      <x:c r="B128" s="11"/>
      <x:c r="C128" s="11"/>
      <x:c r="D128" s="11"/>
      <x:c r="E128" s="13"/>
      <x:c r="F128" s="11"/>
      <x:c r="G128" s="11"/>
      <x:c r="H128" s="11"/>
      <x:c r="I128" s="11"/>
      <x:c r="J128" s="11"/>
      <x:c r="K128" s="11"/>
      <x:c r="L128" s="11"/>
      <x:c r="M128" s="11"/>
      <x:c r="N128" s="11"/>
      <x:c r="O128" s="11"/>
      <x:c r="P128" s="10" t="str">
        <x:f>IF(AND(COUNT(F128:I128)=4,MIN(F128:I128)&gt;=1,MAX(F128:I128)&lt;=4,F128=INT(F128),G128=INT(G128),H128=INT(H128),I128=INT(I128)),SUM(F128:I128),"")</x:f>
      </x:c>
      <x:c r="Q128" s="10" t="str">
        <x:f>IF(AND(ISNUMBER(P128),K128&lt;&gt;"",L128&lt;&gt;"",M128&lt;&gt;"",OR(J128="None",J128="Access supports only",J128="Instructional hints",J128="Modelled together")),MIN(MIN(F128:I128),IF(OR(J128="Instructional hints",J128="Modelled together"),2,4)),"")</x:f>
      </x:c>
      <x:c r="R128" s="11"/>
      <x:c r="S128" s="11"/>
      <x:c r="T128" s="13"/>
      <x:c r="U128" s="10" t="str">
        <x:f>IF(AND(A128&lt;&gt;"",COUNTIF($A$5:$A$154,A128)=1,OR(B128="MM12",B128="COM11",B128="IBDS"),C128&lt;&gt;"",COUNTIFS(Roster!$A$5:$A$94,B128,Roster!$B$5:$B$94,C128)=1,OR(AND(B128="IBDS",OR(D128="DS-A",D128="DS-B")),AND(B128&lt;&gt;"IBDS",OR(D128="PS-A",D128="PS-B"))),ISNUMBER(E128),E128&gt;0,E128&lt;=TODAY(),OR(T128="",AND(ISNUMBER(T128),T128&gt;=E128)),O128="Yes",ISNUMBER(Q128),ISNUMBER(R128),R128=INT(R128),R128&gt;=1,R128&lt;=4,S128&lt;&gt;"",OR(J128="None",J128="Access supports only",R128&lt;=2)),R128,"")</x:f>
      </x:c>
      <x:c r="V128" s="10" t="str">
        <x:f>IF(OR(B128="",C128=""),"",B128&amp;"|"&amp;C128)</x:f>
      </x:c>
      <x:c r="W128" s="10" t="str">
        <x:f>IF(AND(ISNUMBER(U128),OR(J128="None",J128="Access supports only")),1,"")</x:f>
      </x:c>
      <x:c r="X128" s="10" t="str">
        <x:f>IF(A128="","",ROW())</x:f>
      </x:c>
    </x:row>
    <x:row r="129" ht="44" customHeight="1">
      <x:c r="A129" s="11"/>
      <x:c r="B129" s="11"/>
      <x:c r="C129" s="11"/>
      <x:c r="D129" s="11"/>
      <x:c r="E129" s="13"/>
      <x:c r="F129" s="11"/>
      <x:c r="G129" s="11"/>
      <x:c r="H129" s="11"/>
      <x:c r="I129" s="11"/>
      <x:c r="J129" s="11"/>
      <x:c r="K129" s="11"/>
      <x:c r="L129" s="11"/>
      <x:c r="M129" s="11"/>
      <x:c r="N129" s="11"/>
      <x:c r="O129" s="11"/>
      <x:c r="P129" s="10" t="str">
        <x:f>IF(AND(COUNT(F129:I129)=4,MIN(F129:I129)&gt;=1,MAX(F129:I129)&lt;=4,F129=INT(F129),G129=INT(G129),H129=INT(H129),I129=INT(I129)),SUM(F129:I129),"")</x:f>
      </x:c>
      <x:c r="Q129" s="10" t="str">
        <x:f>IF(AND(ISNUMBER(P129),K129&lt;&gt;"",L129&lt;&gt;"",M129&lt;&gt;"",OR(J129="None",J129="Access supports only",J129="Instructional hints",J129="Modelled together")),MIN(MIN(F129:I129),IF(OR(J129="Instructional hints",J129="Modelled together"),2,4)),"")</x:f>
      </x:c>
      <x:c r="R129" s="11"/>
      <x:c r="S129" s="11"/>
      <x:c r="T129" s="13"/>
      <x:c r="U129" s="10" t="str">
        <x:f>IF(AND(A129&lt;&gt;"",COUNTIF($A$5:$A$154,A129)=1,OR(B129="MM12",B129="COM11",B129="IBDS"),C129&lt;&gt;"",COUNTIFS(Roster!$A$5:$A$94,B129,Roster!$B$5:$B$94,C129)=1,OR(AND(B129="IBDS",OR(D129="DS-A",D129="DS-B")),AND(B129&lt;&gt;"IBDS",OR(D129="PS-A",D129="PS-B"))),ISNUMBER(E129),E129&gt;0,E129&lt;=TODAY(),OR(T129="",AND(ISNUMBER(T129),T129&gt;=E129)),O129="Yes",ISNUMBER(Q129),ISNUMBER(R129),R129=INT(R129),R129&gt;=1,R129&lt;=4,S129&lt;&gt;"",OR(J129="None",J129="Access supports only",R129&lt;=2)),R129,"")</x:f>
      </x:c>
      <x:c r="V129" s="10" t="str">
        <x:f>IF(OR(B129="",C129=""),"",B129&amp;"|"&amp;C129)</x:f>
      </x:c>
      <x:c r="W129" s="10" t="str">
        <x:f>IF(AND(ISNUMBER(U129),OR(J129="None",J129="Access supports only")),1,"")</x:f>
      </x:c>
      <x:c r="X129" s="10" t="str">
        <x:f>IF(A129="","",ROW())</x:f>
      </x:c>
    </x:row>
    <x:row r="130" ht="44" customHeight="1">
      <x:c r="A130" s="11"/>
      <x:c r="B130" s="11"/>
      <x:c r="C130" s="11"/>
      <x:c r="D130" s="11"/>
      <x:c r="E130" s="13"/>
      <x:c r="F130" s="11"/>
      <x:c r="G130" s="11"/>
      <x:c r="H130" s="11"/>
      <x:c r="I130" s="11"/>
      <x:c r="J130" s="11"/>
      <x:c r="K130" s="11"/>
      <x:c r="L130" s="11"/>
      <x:c r="M130" s="11"/>
      <x:c r="N130" s="11"/>
      <x:c r="O130" s="11"/>
      <x:c r="P130" s="10" t="str">
        <x:f>IF(AND(COUNT(F130:I130)=4,MIN(F130:I130)&gt;=1,MAX(F130:I130)&lt;=4,F130=INT(F130),G130=INT(G130),H130=INT(H130),I130=INT(I130)),SUM(F130:I130),"")</x:f>
      </x:c>
      <x:c r="Q130" s="10" t="str">
        <x:f>IF(AND(ISNUMBER(P130),K130&lt;&gt;"",L130&lt;&gt;"",M130&lt;&gt;"",OR(J130="None",J130="Access supports only",J130="Instructional hints",J130="Modelled together")),MIN(MIN(F130:I130),IF(OR(J130="Instructional hints",J130="Modelled together"),2,4)),"")</x:f>
      </x:c>
      <x:c r="R130" s="11"/>
      <x:c r="S130" s="11"/>
      <x:c r="T130" s="13"/>
      <x:c r="U130" s="10" t="str">
        <x:f>IF(AND(A130&lt;&gt;"",COUNTIF($A$5:$A$154,A130)=1,OR(B130="MM12",B130="COM11",B130="IBDS"),C130&lt;&gt;"",COUNTIFS(Roster!$A$5:$A$94,B130,Roster!$B$5:$B$94,C130)=1,OR(AND(B130="IBDS",OR(D130="DS-A",D130="DS-B")),AND(B130&lt;&gt;"IBDS",OR(D130="PS-A",D130="PS-B"))),ISNUMBER(E130),E130&gt;0,E130&lt;=TODAY(),OR(T130="",AND(ISNUMBER(T130),T130&gt;=E130)),O130="Yes",ISNUMBER(Q130),ISNUMBER(R130),R130=INT(R130),R130&gt;=1,R130&lt;=4,S130&lt;&gt;"",OR(J130="None",J130="Access supports only",R130&lt;=2)),R130,"")</x:f>
      </x:c>
      <x:c r="V130" s="10" t="str">
        <x:f>IF(OR(B130="",C130=""),"",B130&amp;"|"&amp;C130)</x:f>
      </x:c>
      <x:c r="W130" s="10" t="str">
        <x:f>IF(AND(ISNUMBER(U130),OR(J130="None",J130="Access supports only")),1,"")</x:f>
      </x:c>
      <x:c r="X130" s="10" t="str">
        <x:f>IF(A130="","",ROW())</x:f>
      </x:c>
    </x:row>
    <x:row r="131" ht="44" customHeight="1">
      <x:c r="A131" s="11"/>
      <x:c r="B131" s="11"/>
      <x:c r="C131" s="11"/>
      <x:c r="D131" s="11"/>
      <x:c r="E131" s="13"/>
      <x:c r="F131" s="11"/>
      <x:c r="G131" s="11"/>
      <x:c r="H131" s="11"/>
      <x:c r="I131" s="11"/>
      <x:c r="J131" s="11"/>
      <x:c r="K131" s="11"/>
      <x:c r="L131" s="11"/>
      <x:c r="M131" s="11"/>
      <x:c r="N131" s="11"/>
      <x:c r="O131" s="11"/>
      <x:c r="P131" s="10" t="str">
        <x:f>IF(AND(COUNT(F131:I131)=4,MIN(F131:I131)&gt;=1,MAX(F131:I131)&lt;=4,F131=INT(F131),G131=INT(G131),H131=INT(H131),I131=INT(I131)),SUM(F131:I131),"")</x:f>
      </x:c>
      <x:c r="Q131" s="10" t="str">
        <x:f>IF(AND(ISNUMBER(P131),K131&lt;&gt;"",L131&lt;&gt;"",M131&lt;&gt;"",OR(J131="None",J131="Access supports only",J131="Instructional hints",J131="Modelled together")),MIN(MIN(F131:I131),IF(OR(J131="Instructional hints",J131="Modelled together"),2,4)),"")</x:f>
      </x:c>
      <x:c r="R131" s="11"/>
      <x:c r="S131" s="11"/>
      <x:c r="T131" s="13"/>
      <x:c r="U131" s="10" t="str">
        <x:f>IF(AND(A131&lt;&gt;"",COUNTIF($A$5:$A$154,A131)=1,OR(B131="MM12",B131="COM11",B131="IBDS"),C131&lt;&gt;"",COUNTIFS(Roster!$A$5:$A$94,B131,Roster!$B$5:$B$94,C131)=1,OR(AND(B131="IBDS",OR(D131="DS-A",D131="DS-B")),AND(B131&lt;&gt;"IBDS",OR(D131="PS-A",D131="PS-B"))),ISNUMBER(E131),E131&gt;0,E131&lt;=TODAY(),OR(T131="",AND(ISNUMBER(T131),T131&gt;=E131)),O131="Yes",ISNUMBER(Q131),ISNUMBER(R131),R131=INT(R131),R131&gt;=1,R131&lt;=4,S131&lt;&gt;"",OR(J131="None",J131="Access supports only",R131&lt;=2)),R131,"")</x:f>
      </x:c>
      <x:c r="V131" s="10" t="str">
        <x:f>IF(OR(B131="",C131=""),"",B131&amp;"|"&amp;C131)</x:f>
      </x:c>
      <x:c r="W131" s="10" t="str">
        <x:f>IF(AND(ISNUMBER(U131),OR(J131="None",J131="Access supports only")),1,"")</x:f>
      </x:c>
      <x:c r="X131" s="10" t="str">
        <x:f>IF(A131="","",ROW())</x:f>
      </x:c>
    </x:row>
    <x:row r="132" ht="44" customHeight="1">
      <x:c r="A132" s="11"/>
      <x:c r="B132" s="11"/>
      <x:c r="C132" s="11"/>
      <x:c r="D132" s="11"/>
      <x:c r="E132" s="13"/>
      <x:c r="F132" s="11"/>
      <x:c r="G132" s="11"/>
      <x:c r="H132" s="11"/>
      <x:c r="I132" s="11"/>
      <x:c r="J132" s="11"/>
      <x:c r="K132" s="11"/>
      <x:c r="L132" s="11"/>
      <x:c r="M132" s="11"/>
      <x:c r="N132" s="11"/>
      <x:c r="O132" s="11"/>
      <x:c r="P132" s="10" t="str">
        <x:f>IF(AND(COUNT(F132:I132)=4,MIN(F132:I132)&gt;=1,MAX(F132:I132)&lt;=4,F132=INT(F132),G132=INT(G132),H132=INT(H132),I132=INT(I132)),SUM(F132:I132),"")</x:f>
      </x:c>
      <x:c r="Q132" s="10" t="str">
        <x:f>IF(AND(ISNUMBER(P132),K132&lt;&gt;"",L132&lt;&gt;"",M132&lt;&gt;"",OR(J132="None",J132="Access supports only",J132="Instructional hints",J132="Modelled together")),MIN(MIN(F132:I132),IF(OR(J132="Instructional hints",J132="Modelled together"),2,4)),"")</x:f>
      </x:c>
      <x:c r="R132" s="11"/>
      <x:c r="S132" s="11"/>
      <x:c r="T132" s="13"/>
      <x:c r="U132" s="10" t="str">
        <x:f>IF(AND(A132&lt;&gt;"",COUNTIF($A$5:$A$154,A132)=1,OR(B132="MM12",B132="COM11",B132="IBDS"),C132&lt;&gt;"",COUNTIFS(Roster!$A$5:$A$94,B132,Roster!$B$5:$B$94,C132)=1,OR(AND(B132="IBDS",OR(D132="DS-A",D132="DS-B")),AND(B132&lt;&gt;"IBDS",OR(D132="PS-A",D132="PS-B"))),ISNUMBER(E132),E132&gt;0,E132&lt;=TODAY(),OR(T132="",AND(ISNUMBER(T132),T132&gt;=E132)),O132="Yes",ISNUMBER(Q132),ISNUMBER(R132),R132=INT(R132),R132&gt;=1,R132&lt;=4,S132&lt;&gt;"",OR(J132="None",J132="Access supports only",R132&lt;=2)),R132,"")</x:f>
      </x:c>
      <x:c r="V132" s="10" t="str">
        <x:f>IF(OR(B132="",C132=""),"",B132&amp;"|"&amp;C132)</x:f>
      </x:c>
      <x:c r="W132" s="10" t="str">
        <x:f>IF(AND(ISNUMBER(U132),OR(J132="None",J132="Access supports only")),1,"")</x:f>
      </x:c>
      <x:c r="X132" s="10" t="str">
        <x:f>IF(A132="","",ROW())</x:f>
      </x:c>
    </x:row>
    <x:row r="133" ht="44" customHeight="1">
      <x:c r="A133" s="11"/>
      <x:c r="B133" s="11"/>
      <x:c r="C133" s="11"/>
      <x:c r="D133" s="11"/>
      <x:c r="E133" s="13"/>
      <x:c r="F133" s="11"/>
      <x:c r="G133" s="11"/>
      <x:c r="H133" s="11"/>
      <x:c r="I133" s="11"/>
      <x:c r="J133" s="11"/>
      <x:c r="K133" s="11"/>
      <x:c r="L133" s="11"/>
      <x:c r="M133" s="11"/>
      <x:c r="N133" s="11"/>
      <x:c r="O133" s="11"/>
      <x:c r="P133" s="10" t="str">
        <x:f>IF(AND(COUNT(F133:I133)=4,MIN(F133:I133)&gt;=1,MAX(F133:I133)&lt;=4,F133=INT(F133),G133=INT(G133),H133=INT(H133),I133=INT(I133)),SUM(F133:I133),"")</x:f>
      </x:c>
      <x:c r="Q133" s="10" t="str">
        <x:f>IF(AND(ISNUMBER(P133),K133&lt;&gt;"",L133&lt;&gt;"",M133&lt;&gt;"",OR(J133="None",J133="Access supports only",J133="Instructional hints",J133="Modelled together")),MIN(MIN(F133:I133),IF(OR(J133="Instructional hints",J133="Modelled together"),2,4)),"")</x:f>
      </x:c>
      <x:c r="R133" s="11"/>
      <x:c r="S133" s="11"/>
      <x:c r="T133" s="13"/>
      <x:c r="U133" s="10" t="str">
        <x:f>IF(AND(A133&lt;&gt;"",COUNTIF($A$5:$A$154,A133)=1,OR(B133="MM12",B133="COM11",B133="IBDS"),C133&lt;&gt;"",COUNTIFS(Roster!$A$5:$A$94,B133,Roster!$B$5:$B$94,C133)=1,OR(AND(B133="IBDS",OR(D133="DS-A",D133="DS-B")),AND(B133&lt;&gt;"IBDS",OR(D133="PS-A",D133="PS-B"))),ISNUMBER(E133),E133&gt;0,E133&lt;=TODAY(),OR(T133="",AND(ISNUMBER(T133),T133&gt;=E133)),O133="Yes",ISNUMBER(Q133),ISNUMBER(R133),R133=INT(R133),R133&gt;=1,R133&lt;=4,S133&lt;&gt;"",OR(J133="None",J133="Access supports only",R133&lt;=2)),R133,"")</x:f>
      </x:c>
      <x:c r="V133" s="10" t="str">
        <x:f>IF(OR(B133="",C133=""),"",B133&amp;"|"&amp;C133)</x:f>
      </x:c>
      <x:c r="W133" s="10" t="str">
        <x:f>IF(AND(ISNUMBER(U133),OR(J133="None",J133="Access supports only")),1,"")</x:f>
      </x:c>
      <x:c r="X133" s="10" t="str">
        <x:f>IF(A133="","",ROW())</x:f>
      </x:c>
    </x:row>
    <x:row r="134" ht="44" customHeight="1">
      <x:c r="A134" s="11"/>
      <x:c r="B134" s="11"/>
      <x:c r="C134" s="11"/>
      <x:c r="D134" s="11"/>
      <x:c r="E134" s="13"/>
      <x:c r="F134" s="11"/>
      <x:c r="G134" s="11"/>
      <x:c r="H134" s="11"/>
      <x:c r="I134" s="11"/>
      <x:c r="J134" s="11"/>
      <x:c r="K134" s="11"/>
      <x:c r="L134" s="11"/>
      <x:c r="M134" s="11"/>
      <x:c r="N134" s="11"/>
      <x:c r="O134" s="11"/>
      <x:c r="P134" s="10" t="str">
        <x:f>IF(AND(COUNT(F134:I134)=4,MIN(F134:I134)&gt;=1,MAX(F134:I134)&lt;=4,F134=INT(F134),G134=INT(G134),H134=INT(H134),I134=INT(I134)),SUM(F134:I134),"")</x:f>
      </x:c>
      <x:c r="Q134" s="10" t="str">
        <x:f>IF(AND(ISNUMBER(P134),K134&lt;&gt;"",L134&lt;&gt;"",M134&lt;&gt;"",OR(J134="None",J134="Access supports only",J134="Instructional hints",J134="Modelled together")),MIN(MIN(F134:I134),IF(OR(J134="Instructional hints",J134="Modelled together"),2,4)),"")</x:f>
      </x:c>
      <x:c r="R134" s="11"/>
      <x:c r="S134" s="11"/>
      <x:c r="T134" s="13"/>
      <x:c r="U134" s="10" t="str">
        <x:f>IF(AND(A134&lt;&gt;"",COUNTIF($A$5:$A$154,A134)=1,OR(B134="MM12",B134="COM11",B134="IBDS"),C134&lt;&gt;"",COUNTIFS(Roster!$A$5:$A$94,B134,Roster!$B$5:$B$94,C134)=1,OR(AND(B134="IBDS",OR(D134="DS-A",D134="DS-B")),AND(B134&lt;&gt;"IBDS",OR(D134="PS-A",D134="PS-B"))),ISNUMBER(E134),E134&gt;0,E134&lt;=TODAY(),OR(T134="",AND(ISNUMBER(T134),T134&gt;=E134)),O134="Yes",ISNUMBER(Q134),ISNUMBER(R134),R134=INT(R134),R134&gt;=1,R134&lt;=4,S134&lt;&gt;"",OR(J134="None",J134="Access supports only",R134&lt;=2)),R134,"")</x:f>
      </x:c>
      <x:c r="V134" s="10" t="str">
        <x:f>IF(OR(B134="",C134=""),"",B134&amp;"|"&amp;C134)</x:f>
      </x:c>
      <x:c r="W134" s="10" t="str">
        <x:f>IF(AND(ISNUMBER(U134),OR(J134="None",J134="Access supports only")),1,"")</x:f>
      </x:c>
      <x:c r="X134" s="10" t="str">
        <x:f>IF(A134="","",ROW())</x:f>
      </x:c>
    </x:row>
    <x:row r="135" ht="44" customHeight="1">
      <x:c r="A135" s="11"/>
      <x:c r="B135" s="11"/>
      <x:c r="C135" s="11"/>
      <x:c r="D135" s="11"/>
      <x:c r="E135" s="13"/>
      <x:c r="F135" s="11"/>
      <x:c r="G135" s="11"/>
      <x:c r="H135" s="11"/>
      <x:c r="I135" s="11"/>
      <x:c r="J135" s="11"/>
      <x:c r="K135" s="11"/>
      <x:c r="L135" s="11"/>
      <x:c r="M135" s="11"/>
      <x:c r="N135" s="11"/>
      <x:c r="O135" s="11"/>
      <x:c r="P135" s="10" t="str">
        <x:f>IF(AND(COUNT(F135:I135)=4,MIN(F135:I135)&gt;=1,MAX(F135:I135)&lt;=4,F135=INT(F135),G135=INT(G135),H135=INT(H135),I135=INT(I135)),SUM(F135:I135),"")</x:f>
      </x:c>
      <x:c r="Q135" s="10" t="str">
        <x:f>IF(AND(ISNUMBER(P135),K135&lt;&gt;"",L135&lt;&gt;"",M135&lt;&gt;"",OR(J135="None",J135="Access supports only",J135="Instructional hints",J135="Modelled together")),MIN(MIN(F135:I135),IF(OR(J135="Instructional hints",J135="Modelled together"),2,4)),"")</x:f>
      </x:c>
      <x:c r="R135" s="11"/>
      <x:c r="S135" s="11"/>
      <x:c r="T135" s="13"/>
      <x:c r="U135" s="10" t="str">
        <x:f>IF(AND(A135&lt;&gt;"",COUNTIF($A$5:$A$154,A135)=1,OR(B135="MM12",B135="COM11",B135="IBDS"),C135&lt;&gt;"",COUNTIFS(Roster!$A$5:$A$94,B135,Roster!$B$5:$B$94,C135)=1,OR(AND(B135="IBDS",OR(D135="DS-A",D135="DS-B")),AND(B135&lt;&gt;"IBDS",OR(D135="PS-A",D135="PS-B"))),ISNUMBER(E135),E135&gt;0,E135&lt;=TODAY(),OR(T135="",AND(ISNUMBER(T135),T135&gt;=E135)),O135="Yes",ISNUMBER(Q135),ISNUMBER(R135),R135=INT(R135),R135&gt;=1,R135&lt;=4,S135&lt;&gt;"",OR(J135="None",J135="Access supports only",R135&lt;=2)),R135,"")</x:f>
      </x:c>
      <x:c r="V135" s="10" t="str">
        <x:f>IF(OR(B135="",C135=""),"",B135&amp;"|"&amp;C135)</x:f>
      </x:c>
      <x:c r="W135" s="10" t="str">
        <x:f>IF(AND(ISNUMBER(U135),OR(J135="None",J135="Access supports only")),1,"")</x:f>
      </x:c>
      <x:c r="X135" s="10" t="str">
        <x:f>IF(A135="","",ROW())</x:f>
      </x:c>
    </x:row>
    <x:row r="136" ht="44" customHeight="1">
      <x:c r="A136" s="11"/>
      <x:c r="B136" s="11"/>
      <x:c r="C136" s="11"/>
      <x:c r="D136" s="11"/>
      <x:c r="E136" s="13"/>
      <x:c r="F136" s="11"/>
      <x:c r="G136" s="11"/>
      <x:c r="H136" s="11"/>
      <x:c r="I136" s="11"/>
      <x:c r="J136" s="11"/>
      <x:c r="K136" s="11"/>
      <x:c r="L136" s="11"/>
      <x:c r="M136" s="11"/>
      <x:c r="N136" s="11"/>
      <x:c r="O136" s="11"/>
      <x:c r="P136" s="10" t="str">
        <x:f>IF(AND(COUNT(F136:I136)=4,MIN(F136:I136)&gt;=1,MAX(F136:I136)&lt;=4,F136=INT(F136),G136=INT(G136),H136=INT(H136),I136=INT(I136)),SUM(F136:I136),"")</x:f>
      </x:c>
      <x:c r="Q136" s="10" t="str">
        <x:f>IF(AND(ISNUMBER(P136),K136&lt;&gt;"",L136&lt;&gt;"",M136&lt;&gt;"",OR(J136="None",J136="Access supports only",J136="Instructional hints",J136="Modelled together")),MIN(MIN(F136:I136),IF(OR(J136="Instructional hints",J136="Modelled together"),2,4)),"")</x:f>
      </x:c>
      <x:c r="R136" s="11"/>
      <x:c r="S136" s="11"/>
      <x:c r="T136" s="13"/>
      <x:c r="U136" s="10" t="str">
        <x:f>IF(AND(A136&lt;&gt;"",COUNTIF($A$5:$A$154,A136)=1,OR(B136="MM12",B136="COM11",B136="IBDS"),C136&lt;&gt;"",COUNTIFS(Roster!$A$5:$A$94,B136,Roster!$B$5:$B$94,C136)=1,OR(AND(B136="IBDS",OR(D136="DS-A",D136="DS-B")),AND(B136&lt;&gt;"IBDS",OR(D136="PS-A",D136="PS-B"))),ISNUMBER(E136),E136&gt;0,E136&lt;=TODAY(),OR(T136="",AND(ISNUMBER(T136),T136&gt;=E136)),O136="Yes",ISNUMBER(Q136),ISNUMBER(R136),R136=INT(R136),R136&gt;=1,R136&lt;=4,S136&lt;&gt;"",OR(J136="None",J136="Access supports only",R136&lt;=2)),R136,"")</x:f>
      </x:c>
      <x:c r="V136" s="10" t="str">
        <x:f>IF(OR(B136="",C136=""),"",B136&amp;"|"&amp;C136)</x:f>
      </x:c>
      <x:c r="W136" s="10" t="str">
        <x:f>IF(AND(ISNUMBER(U136),OR(J136="None",J136="Access supports only")),1,"")</x:f>
      </x:c>
      <x:c r="X136" s="10" t="str">
        <x:f>IF(A136="","",ROW())</x:f>
      </x:c>
    </x:row>
    <x:row r="137" ht="44" customHeight="1">
      <x:c r="A137" s="11"/>
      <x:c r="B137" s="11"/>
      <x:c r="C137" s="11"/>
      <x:c r="D137" s="11"/>
      <x:c r="E137" s="13"/>
      <x:c r="F137" s="11"/>
      <x:c r="G137" s="11"/>
      <x:c r="H137" s="11"/>
      <x:c r="I137" s="11"/>
      <x:c r="J137" s="11"/>
      <x:c r="K137" s="11"/>
      <x:c r="L137" s="11"/>
      <x:c r="M137" s="11"/>
      <x:c r="N137" s="11"/>
      <x:c r="O137" s="11"/>
      <x:c r="P137" s="10" t="str">
        <x:f>IF(AND(COUNT(F137:I137)=4,MIN(F137:I137)&gt;=1,MAX(F137:I137)&lt;=4,F137=INT(F137),G137=INT(G137),H137=INT(H137),I137=INT(I137)),SUM(F137:I137),"")</x:f>
      </x:c>
      <x:c r="Q137" s="10" t="str">
        <x:f>IF(AND(ISNUMBER(P137),K137&lt;&gt;"",L137&lt;&gt;"",M137&lt;&gt;"",OR(J137="None",J137="Access supports only",J137="Instructional hints",J137="Modelled together")),MIN(MIN(F137:I137),IF(OR(J137="Instructional hints",J137="Modelled together"),2,4)),"")</x:f>
      </x:c>
      <x:c r="R137" s="11"/>
      <x:c r="S137" s="11"/>
      <x:c r="T137" s="13"/>
      <x:c r="U137" s="10" t="str">
        <x:f>IF(AND(A137&lt;&gt;"",COUNTIF($A$5:$A$154,A137)=1,OR(B137="MM12",B137="COM11",B137="IBDS"),C137&lt;&gt;"",COUNTIFS(Roster!$A$5:$A$94,B137,Roster!$B$5:$B$94,C137)=1,OR(AND(B137="IBDS",OR(D137="DS-A",D137="DS-B")),AND(B137&lt;&gt;"IBDS",OR(D137="PS-A",D137="PS-B"))),ISNUMBER(E137),E137&gt;0,E137&lt;=TODAY(),OR(T137="",AND(ISNUMBER(T137),T137&gt;=E137)),O137="Yes",ISNUMBER(Q137),ISNUMBER(R137),R137=INT(R137),R137&gt;=1,R137&lt;=4,S137&lt;&gt;"",OR(J137="None",J137="Access supports only",R137&lt;=2)),R137,"")</x:f>
      </x:c>
      <x:c r="V137" s="10" t="str">
        <x:f>IF(OR(B137="",C137=""),"",B137&amp;"|"&amp;C137)</x:f>
      </x:c>
      <x:c r="W137" s="10" t="str">
        <x:f>IF(AND(ISNUMBER(U137),OR(J137="None",J137="Access supports only")),1,"")</x:f>
      </x:c>
      <x:c r="X137" s="10" t="str">
        <x:f>IF(A137="","",ROW())</x:f>
      </x:c>
    </x:row>
    <x:row r="138" ht="44" customHeight="1">
      <x:c r="A138" s="11"/>
      <x:c r="B138" s="11"/>
      <x:c r="C138" s="11"/>
      <x:c r="D138" s="11"/>
      <x:c r="E138" s="13"/>
      <x:c r="F138" s="11"/>
      <x:c r="G138" s="11"/>
      <x:c r="H138" s="11"/>
      <x:c r="I138" s="11"/>
      <x:c r="J138" s="11"/>
      <x:c r="K138" s="11"/>
      <x:c r="L138" s="11"/>
      <x:c r="M138" s="11"/>
      <x:c r="N138" s="11"/>
      <x:c r="O138" s="11"/>
      <x:c r="P138" s="10" t="str">
        <x:f>IF(AND(COUNT(F138:I138)=4,MIN(F138:I138)&gt;=1,MAX(F138:I138)&lt;=4,F138=INT(F138),G138=INT(G138),H138=INT(H138),I138=INT(I138)),SUM(F138:I138),"")</x:f>
      </x:c>
      <x:c r="Q138" s="10" t="str">
        <x:f>IF(AND(ISNUMBER(P138),K138&lt;&gt;"",L138&lt;&gt;"",M138&lt;&gt;"",OR(J138="None",J138="Access supports only",J138="Instructional hints",J138="Modelled together")),MIN(MIN(F138:I138),IF(OR(J138="Instructional hints",J138="Modelled together"),2,4)),"")</x:f>
      </x:c>
      <x:c r="R138" s="11"/>
      <x:c r="S138" s="11"/>
      <x:c r="T138" s="13"/>
      <x:c r="U138" s="10" t="str">
        <x:f>IF(AND(A138&lt;&gt;"",COUNTIF($A$5:$A$154,A138)=1,OR(B138="MM12",B138="COM11",B138="IBDS"),C138&lt;&gt;"",COUNTIFS(Roster!$A$5:$A$94,B138,Roster!$B$5:$B$94,C138)=1,OR(AND(B138="IBDS",OR(D138="DS-A",D138="DS-B")),AND(B138&lt;&gt;"IBDS",OR(D138="PS-A",D138="PS-B"))),ISNUMBER(E138),E138&gt;0,E138&lt;=TODAY(),OR(T138="",AND(ISNUMBER(T138),T138&gt;=E138)),O138="Yes",ISNUMBER(Q138),ISNUMBER(R138),R138=INT(R138),R138&gt;=1,R138&lt;=4,S138&lt;&gt;"",OR(J138="None",J138="Access supports only",R138&lt;=2)),R138,"")</x:f>
      </x:c>
      <x:c r="V138" s="10" t="str">
        <x:f>IF(OR(B138="",C138=""),"",B138&amp;"|"&amp;C138)</x:f>
      </x:c>
      <x:c r="W138" s="10" t="str">
        <x:f>IF(AND(ISNUMBER(U138),OR(J138="None",J138="Access supports only")),1,"")</x:f>
      </x:c>
      <x:c r="X138" s="10" t="str">
        <x:f>IF(A138="","",ROW())</x:f>
      </x:c>
    </x:row>
    <x:row r="139" ht="44" customHeight="1">
      <x:c r="A139" s="11"/>
      <x:c r="B139" s="11"/>
      <x:c r="C139" s="11"/>
      <x:c r="D139" s="11"/>
      <x:c r="E139" s="13"/>
      <x:c r="F139" s="11"/>
      <x:c r="G139" s="11"/>
      <x:c r="H139" s="11"/>
      <x:c r="I139" s="11"/>
      <x:c r="J139" s="11"/>
      <x:c r="K139" s="11"/>
      <x:c r="L139" s="11"/>
      <x:c r="M139" s="11"/>
      <x:c r="N139" s="11"/>
      <x:c r="O139" s="11"/>
      <x:c r="P139" s="10" t="str">
        <x:f>IF(AND(COUNT(F139:I139)=4,MIN(F139:I139)&gt;=1,MAX(F139:I139)&lt;=4,F139=INT(F139),G139=INT(G139),H139=INT(H139),I139=INT(I139)),SUM(F139:I139),"")</x:f>
      </x:c>
      <x:c r="Q139" s="10" t="str">
        <x:f>IF(AND(ISNUMBER(P139),K139&lt;&gt;"",L139&lt;&gt;"",M139&lt;&gt;"",OR(J139="None",J139="Access supports only",J139="Instructional hints",J139="Modelled together")),MIN(MIN(F139:I139),IF(OR(J139="Instructional hints",J139="Modelled together"),2,4)),"")</x:f>
      </x:c>
      <x:c r="R139" s="11"/>
      <x:c r="S139" s="11"/>
      <x:c r="T139" s="13"/>
      <x:c r="U139" s="10" t="str">
        <x:f>IF(AND(A139&lt;&gt;"",COUNTIF($A$5:$A$154,A139)=1,OR(B139="MM12",B139="COM11",B139="IBDS"),C139&lt;&gt;"",COUNTIFS(Roster!$A$5:$A$94,B139,Roster!$B$5:$B$94,C139)=1,OR(AND(B139="IBDS",OR(D139="DS-A",D139="DS-B")),AND(B139&lt;&gt;"IBDS",OR(D139="PS-A",D139="PS-B"))),ISNUMBER(E139),E139&gt;0,E139&lt;=TODAY(),OR(T139="",AND(ISNUMBER(T139),T139&gt;=E139)),O139="Yes",ISNUMBER(Q139),ISNUMBER(R139),R139=INT(R139),R139&gt;=1,R139&lt;=4,S139&lt;&gt;"",OR(J139="None",J139="Access supports only",R139&lt;=2)),R139,"")</x:f>
      </x:c>
      <x:c r="V139" s="10" t="str">
        <x:f>IF(OR(B139="",C139=""),"",B139&amp;"|"&amp;C139)</x:f>
      </x:c>
      <x:c r="W139" s="10" t="str">
        <x:f>IF(AND(ISNUMBER(U139),OR(J139="None",J139="Access supports only")),1,"")</x:f>
      </x:c>
      <x:c r="X139" s="10" t="str">
        <x:f>IF(A139="","",ROW())</x:f>
      </x:c>
    </x:row>
    <x:row r="140" ht="44" customHeight="1">
      <x:c r="A140" s="11"/>
      <x:c r="B140" s="11"/>
      <x:c r="C140" s="11"/>
      <x:c r="D140" s="11"/>
      <x:c r="E140" s="13"/>
      <x:c r="F140" s="11"/>
      <x:c r="G140" s="11"/>
      <x:c r="H140" s="11"/>
      <x:c r="I140" s="11"/>
      <x:c r="J140" s="11"/>
      <x:c r="K140" s="11"/>
      <x:c r="L140" s="11"/>
      <x:c r="M140" s="11"/>
      <x:c r="N140" s="11"/>
      <x:c r="O140" s="11"/>
      <x:c r="P140" s="10" t="str">
        <x:f>IF(AND(COUNT(F140:I140)=4,MIN(F140:I140)&gt;=1,MAX(F140:I140)&lt;=4,F140=INT(F140),G140=INT(G140),H140=INT(H140),I140=INT(I140)),SUM(F140:I140),"")</x:f>
      </x:c>
      <x:c r="Q140" s="10" t="str">
        <x:f>IF(AND(ISNUMBER(P140),K140&lt;&gt;"",L140&lt;&gt;"",M140&lt;&gt;"",OR(J140="None",J140="Access supports only",J140="Instructional hints",J140="Modelled together")),MIN(MIN(F140:I140),IF(OR(J140="Instructional hints",J140="Modelled together"),2,4)),"")</x:f>
      </x:c>
      <x:c r="R140" s="11"/>
      <x:c r="S140" s="11"/>
      <x:c r="T140" s="13"/>
      <x:c r="U140" s="10" t="str">
        <x:f>IF(AND(A140&lt;&gt;"",COUNTIF($A$5:$A$154,A140)=1,OR(B140="MM12",B140="COM11",B140="IBDS"),C140&lt;&gt;"",COUNTIFS(Roster!$A$5:$A$94,B140,Roster!$B$5:$B$94,C140)=1,OR(AND(B140="IBDS",OR(D140="DS-A",D140="DS-B")),AND(B140&lt;&gt;"IBDS",OR(D140="PS-A",D140="PS-B"))),ISNUMBER(E140),E140&gt;0,E140&lt;=TODAY(),OR(T140="",AND(ISNUMBER(T140),T140&gt;=E140)),O140="Yes",ISNUMBER(Q140),ISNUMBER(R140),R140=INT(R140),R140&gt;=1,R140&lt;=4,S140&lt;&gt;"",OR(J140="None",J140="Access supports only",R140&lt;=2)),R140,"")</x:f>
      </x:c>
      <x:c r="V140" s="10" t="str">
        <x:f>IF(OR(B140="",C140=""),"",B140&amp;"|"&amp;C140)</x:f>
      </x:c>
      <x:c r="W140" s="10" t="str">
        <x:f>IF(AND(ISNUMBER(U140),OR(J140="None",J140="Access supports only")),1,"")</x:f>
      </x:c>
      <x:c r="X140" s="10" t="str">
        <x:f>IF(A140="","",ROW())</x:f>
      </x:c>
    </x:row>
    <x:row r="141" ht="44" customHeight="1">
      <x:c r="A141" s="11"/>
      <x:c r="B141" s="11"/>
      <x:c r="C141" s="11"/>
      <x:c r="D141" s="11"/>
      <x:c r="E141" s="13"/>
      <x:c r="F141" s="11"/>
      <x:c r="G141" s="11"/>
      <x:c r="H141" s="11"/>
      <x:c r="I141" s="11"/>
      <x:c r="J141" s="11"/>
      <x:c r="K141" s="11"/>
      <x:c r="L141" s="11"/>
      <x:c r="M141" s="11"/>
      <x:c r="N141" s="11"/>
      <x:c r="O141" s="11"/>
      <x:c r="P141" s="10" t="str">
        <x:f>IF(AND(COUNT(F141:I141)=4,MIN(F141:I141)&gt;=1,MAX(F141:I141)&lt;=4,F141=INT(F141),G141=INT(G141),H141=INT(H141),I141=INT(I141)),SUM(F141:I141),"")</x:f>
      </x:c>
      <x:c r="Q141" s="10" t="str">
        <x:f>IF(AND(ISNUMBER(P141),K141&lt;&gt;"",L141&lt;&gt;"",M141&lt;&gt;"",OR(J141="None",J141="Access supports only",J141="Instructional hints",J141="Modelled together")),MIN(MIN(F141:I141),IF(OR(J141="Instructional hints",J141="Modelled together"),2,4)),"")</x:f>
      </x:c>
      <x:c r="R141" s="11"/>
      <x:c r="S141" s="11"/>
      <x:c r="T141" s="13"/>
      <x:c r="U141" s="10" t="str">
        <x:f>IF(AND(A141&lt;&gt;"",COUNTIF($A$5:$A$154,A141)=1,OR(B141="MM12",B141="COM11",B141="IBDS"),C141&lt;&gt;"",COUNTIFS(Roster!$A$5:$A$94,B141,Roster!$B$5:$B$94,C141)=1,OR(AND(B141="IBDS",OR(D141="DS-A",D141="DS-B")),AND(B141&lt;&gt;"IBDS",OR(D141="PS-A",D141="PS-B"))),ISNUMBER(E141),E141&gt;0,E141&lt;=TODAY(),OR(T141="",AND(ISNUMBER(T141),T141&gt;=E141)),O141="Yes",ISNUMBER(Q141),ISNUMBER(R141),R141=INT(R141),R141&gt;=1,R141&lt;=4,S141&lt;&gt;"",OR(J141="None",J141="Access supports only",R141&lt;=2)),R141,"")</x:f>
      </x:c>
      <x:c r="V141" s="10" t="str">
        <x:f>IF(OR(B141="",C141=""),"",B141&amp;"|"&amp;C141)</x:f>
      </x:c>
      <x:c r="W141" s="10" t="str">
        <x:f>IF(AND(ISNUMBER(U141),OR(J141="None",J141="Access supports only")),1,"")</x:f>
      </x:c>
      <x:c r="X141" s="10" t="str">
        <x:f>IF(A141="","",ROW())</x:f>
      </x:c>
    </x:row>
    <x:row r="142" ht="44" customHeight="1">
      <x:c r="A142" s="11"/>
      <x:c r="B142" s="11"/>
      <x:c r="C142" s="11"/>
      <x:c r="D142" s="11"/>
      <x:c r="E142" s="13"/>
      <x:c r="F142" s="11"/>
      <x:c r="G142" s="11"/>
      <x:c r="H142" s="11"/>
      <x:c r="I142" s="11"/>
      <x:c r="J142" s="11"/>
      <x:c r="K142" s="11"/>
      <x:c r="L142" s="11"/>
      <x:c r="M142" s="11"/>
      <x:c r="N142" s="11"/>
      <x:c r="O142" s="11"/>
      <x:c r="P142" s="10" t="str">
        <x:f>IF(AND(COUNT(F142:I142)=4,MIN(F142:I142)&gt;=1,MAX(F142:I142)&lt;=4,F142=INT(F142),G142=INT(G142),H142=INT(H142),I142=INT(I142)),SUM(F142:I142),"")</x:f>
      </x:c>
      <x:c r="Q142" s="10" t="str">
        <x:f>IF(AND(ISNUMBER(P142),K142&lt;&gt;"",L142&lt;&gt;"",M142&lt;&gt;"",OR(J142="None",J142="Access supports only",J142="Instructional hints",J142="Modelled together")),MIN(MIN(F142:I142),IF(OR(J142="Instructional hints",J142="Modelled together"),2,4)),"")</x:f>
      </x:c>
      <x:c r="R142" s="11"/>
      <x:c r="S142" s="11"/>
      <x:c r="T142" s="13"/>
      <x:c r="U142" s="10" t="str">
        <x:f>IF(AND(A142&lt;&gt;"",COUNTIF($A$5:$A$154,A142)=1,OR(B142="MM12",B142="COM11",B142="IBDS"),C142&lt;&gt;"",COUNTIFS(Roster!$A$5:$A$94,B142,Roster!$B$5:$B$94,C142)=1,OR(AND(B142="IBDS",OR(D142="DS-A",D142="DS-B")),AND(B142&lt;&gt;"IBDS",OR(D142="PS-A",D142="PS-B"))),ISNUMBER(E142),E142&gt;0,E142&lt;=TODAY(),OR(T142="",AND(ISNUMBER(T142),T142&gt;=E142)),O142="Yes",ISNUMBER(Q142),ISNUMBER(R142),R142=INT(R142),R142&gt;=1,R142&lt;=4,S142&lt;&gt;"",OR(J142="None",J142="Access supports only",R142&lt;=2)),R142,"")</x:f>
      </x:c>
      <x:c r="V142" s="10" t="str">
        <x:f>IF(OR(B142="",C142=""),"",B142&amp;"|"&amp;C142)</x:f>
      </x:c>
      <x:c r="W142" s="10" t="str">
        <x:f>IF(AND(ISNUMBER(U142),OR(J142="None",J142="Access supports only")),1,"")</x:f>
      </x:c>
      <x:c r="X142" s="10" t="str">
        <x:f>IF(A142="","",ROW())</x:f>
      </x:c>
    </x:row>
    <x:row r="143" ht="44" customHeight="1">
      <x:c r="A143" s="11"/>
      <x:c r="B143" s="11"/>
      <x:c r="C143" s="11"/>
      <x:c r="D143" s="11"/>
      <x:c r="E143" s="13"/>
      <x:c r="F143" s="11"/>
      <x:c r="G143" s="11"/>
      <x:c r="H143" s="11"/>
      <x:c r="I143" s="11"/>
      <x:c r="J143" s="11"/>
      <x:c r="K143" s="11"/>
      <x:c r="L143" s="11"/>
      <x:c r="M143" s="11"/>
      <x:c r="N143" s="11"/>
      <x:c r="O143" s="11"/>
      <x:c r="P143" s="10" t="str">
        <x:f>IF(AND(COUNT(F143:I143)=4,MIN(F143:I143)&gt;=1,MAX(F143:I143)&lt;=4,F143=INT(F143),G143=INT(G143),H143=INT(H143),I143=INT(I143)),SUM(F143:I143),"")</x:f>
      </x:c>
      <x:c r="Q143" s="10" t="str">
        <x:f>IF(AND(ISNUMBER(P143),K143&lt;&gt;"",L143&lt;&gt;"",M143&lt;&gt;"",OR(J143="None",J143="Access supports only",J143="Instructional hints",J143="Modelled together")),MIN(MIN(F143:I143),IF(OR(J143="Instructional hints",J143="Modelled together"),2,4)),"")</x:f>
      </x:c>
      <x:c r="R143" s="11"/>
      <x:c r="S143" s="11"/>
      <x:c r="T143" s="13"/>
      <x:c r="U143" s="10" t="str">
        <x:f>IF(AND(A143&lt;&gt;"",COUNTIF($A$5:$A$154,A143)=1,OR(B143="MM12",B143="COM11",B143="IBDS"),C143&lt;&gt;"",COUNTIFS(Roster!$A$5:$A$94,B143,Roster!$B$5:$B$94,C143)=1,OR(AND(B143="IBDS",OR(D143="DS-A",D143="DS-B")),AND(B143&lt;&gt;"IBDS",OR(D143="PS-A",D143="PS-B"))),ISNUMBER(E143),E143&gt;0,E143&lt;=TODAY(),OR(T143="",AND(ISNUMBER(T143),T143&gt;=E143)),O143="Yes",ISNUMBER(Q143),ISNUMBER(R143),R143=INT(R143),R143&gt;=1,R143&lt;=4,S143&lt;&gt;"",OR(J143="None",J143="Access supports only",R143&lt;=2)),R143,"")</x:f>
      </x:c>
      <x:c r="V143" s="10" t="str">
        <x:f>IF(OR(B143="",C143=""),"",B143&amp;"|"&amp;C143)</x:f>
      </x:c>
      <x:c r="W143" s="10" t="str">
        <x:f>IF(AND(ISNUMBER(U143),OR(J143="None",J143="Access supports only")),1,"")</x:f>
      </x:c>
      <x:c r="X143" s="10" t="str">
        <x:f>IF(A143="","",ROW())</x:f>
      </x:c>
    </x:row>
    <x:row r="144" ht="44" customHeight="1">
      <x:c r="A144" s="11"/>
      <x:c r="B144" s="11"/>
      <x:c r="C144" s="11"/>
      <x:c r="D144" s="11"/>
      <x:c r="E144" s="13"/>
      <x:c r="F144" s="11"/>
      <x:c r="G144" s="11"/>
      <x:c r="H144" s="11"/>
      <x:c r="I144" s="11"/>
      <x:c r="J144" s="11"/>
      <x:c r="K144" s="11"/>
      <x:c r="L144" s="11"/>
      <x:c r="M144" s="11"/>
      <x:c r="N144" s="11"/>
      <x:c r="O144" s="11"/>
      <x:c r="P144" s="10" t="str">
        <x:f>IF(AND(COUNT(F144:I144)=4,MIN(F144:I144)&gt;=1,MAX(F144:I144)&lt;=4,F144=INT(F144),G144=INT(G144),H144=INT(H144),I144=INT(I144)),SUM(F144:I144),"")</x:f>
      </x:c>
      <x:c r="Q144" s="10" t="str">
        <x:f>IF(AND(ISNUMBER(P144),K144&lt;&gt;"",L144&lt;&gt;"",M144&lt;&gt;"",OR(J144="None",J144="Access supports only",J144="Instructional hints",J144="Modelled together")),MIN(MIN(F144:I144),IF(OR(J144="Instructional hints",J144="Modelled together"),2,4)),"")</x:f>
      </x:c>
      <x:c r="R144" s="11"/>
      <x:c r="S144" s="11"/>
      <x:c r="T144" s="13"/>
      <x:c r="U144" s="10" t="str">
        <x:f>IF(AND(A144&lt;&gt;"",COUNTIF($A$5:$A$154,A144)=1,OR(B144="MM12",B144="COM11",B144="IBDS"),C144&lt;&gt;"",COUNTIFS(Roster!$A$5:$A$94,B144,Roster!$B$5:$B$94,C144)=1,OR(AND(B144="IBDS",OR(D144="DS-A",D144="DS-B")),AND(B144&lt;&gt;"IBDS",OR(D144="PS-A",D144="PS-B"))),ISNUMBER(E144),E144&gt;0,E144&lt;=TODAY(),OR(T144="",AND(ISNUMBER(T144),T144&gt;=E144)),O144="Yes",ISNUMBER(Q144),ISNUMBER(R144),R144=INT(R144),R144&gt;=1,R144&lt;=4,S144&lt;&gt;"",OR(J144="None",J144="Access supports only",R144&lt;=2)),R144,"")</x:f>
      </x:c>
      <x:c r="V144" s="10" t="str">
        <x:f>IF(OR(B144="",C144=""),"",B144&amp;"|"&amp;C144)</x:f>
      </x:c>
      <x:c r="W144" s="10" t="str">
        <x:f>IF(AND(ISNUMBER(U144),OR(J144="None",J144="Access supports only")),1,"")</x:f>
      </x:c>
      <x:c r="X144" s="10" t="str">
        <x:f>IF(A144="","",ROW())</x:f>
      </x:c>
    </x:row>
    <x:row r="145" ht="44" customHeight="1">
      <x:c r="A145" s="11"/>
      <x:c r="B145" s="11"/>
      <x:c r="C145" s="11"/>
      <x:c r="D145" s="11"/>
      <x:c r="E145" s="13"/>
      <x:c r="F145" s="11"/>
      <x:c r="G145" s="11"/>
      <x:c r="H145" s="11"/>
      <x:c r="I145" s="11"/>
      <x:c r="J145" s="11"/>
      <x:c r="K145" s="11"/>
      <x:c r="L145" s="11"/>
      <x:c r="M145" s="11"/>
      <x:c r="N145" s="11"/>
      <x:c r="O145" s="11"/>
      <x:c r="P145" s="10" t="str">
        <x:f>IF(AND(COUNT(F145:I145)=4,MIN(F145:I145)&gt;=1,MAX(F145:I145)&lt;=4,F145=INT(F145),G145=INT(G145),H145=INT(H145),I145=INT(I145)),SUM(F145:I145),"")</x:f>
      </x:c>
      <x:c r="Q145" s="10" t="str">
        <x:f>IF(AND(ISNUMBER(P145),K145&lt;&gt;"",L145&lt;&gt;"",M145&lt;&gt;"",OR(J145="None",J145="Access supports only",J145="Instructional hints",J145="Modelled together")),MIN(MIN(F145:I145),IF(OR(J145="Instructional hints",J145="Modelled together"),2,4)),"")</x:f>
      </x:c>
      <x:c r="R145" s="11"/>
      <x:c r="S145" s="11"/>
      <x:c r="T145" s="13"/>
      <x:c r="U145" s="10" t="str">
        <x:f>IF(AND(A145&lt;&gt;"",COUNTIF($A$5:$A$154,A145)=1,OR(B145="MM12",B145="COM11",B145="IBDS"),C145&lt;&gt;"",COUNTIFS(Roster!$A$5:$A$94,B145,Roster!$B$5:$B$94,C145)=1,OR(AND(B145="IBDS",OR(D145="DS-A",D145="DS-B")),AND(B145&lt;&gt;"IBDS",OR(D145="PS-A",D145="PS-B"))),ISNUMBER(E145),E145&gt;0,E145&lt;=TODAY(),OR(T145="",AND(ISNUMBER(T145),T145&gt;=E145)),O145="Yes",ISNUMBER(Q145),ISNUMBER(R145),R145=INT(R145),R145&gt;=1,R145&lt;=4,S145&lt;&gt;"",OR(J145="None",J145="Access supports only",R145&lt;=2)),R145,"")</x:f>
      </x:c>
      <x:c r="V145" s="10" t="str">
        <x:f>IF(OR(B145="",C145=""),"",B145&amp;"|"&amp;C145)</x:f>
      </x:c>
      <x:c r="W145" s="10" t="str">
        <x:f>IF(AND(ISNUMBER(U145),OR(J145="None",J145="Access supports only")),1,"")</x:f>
      </x:c>
      <x:c r="X145" s="10" t="str">
        <x:f>IF(A145="","",ROW())</x:f>
      </x:c>
    </x:row>
    <x:row r="146" ht="44" customHeight="1">
      <x:c r="A146" s="11"/>
      <x:c r="B146" s="11"/>
      <x:c r="C146" s="11"/>
      <x:c r="D146" s="11"/>
      <x:c r="E146" s="13"/>
      <x:c r="F146" s="11"/>
      <x:c r="G146" s="11"/>
      <x:c r="H146" s="11"/>
      <x:c r="I146" s="11"/>
      <x:c r="J146" s="11"/>
      <x:c r="K146" s="11"/>
      <x:c r="L146" s="11"/>
      <x:c r="M146" s="11"/>
      <x:c r="N146" s="11"/>
      <x:c r="O146" s="11"/>
      <x:c r="P146" s="10" t="str">
        <x:f>IF(AND(COUNT(F146:I146)=4,MIN(F146:I146)&gt;=1,MAX(F146:I146)&lt;=4,F146=INT(F146),G146=INT(G146),H146=INT(H146),I146=INT(I146)),SUM(F146:I146),"")</x:f>
      </x:c>
      <x:c r="Q146" s="10" t="str">
        <x:f>IF(AND(ISNUMBER(P146),K146&lt;&gt;"",L146&lt;&gt;"",M146&lt;&gt;"",OR(J146="None",J146="Access supports only",J146="Instructional hints",J146="Modelled together")),MIN(MIN(F146:I146),IF(OR(J146="Instructional hints",J146="Modelled together"),2,4)),"")</x:f>
      </x:c>
      <x:c r="R146" s="11"/>
      <x:c r="S146" s="11"/>
      <x:c r="T146" s="13"/>
      <x:c r="U146" s="10" t="str">
        <x:f>IF(AND(A146&lt;&gt;"",COUNTIF($A$5:$A$154,A146)=1,OR(B146="MM12",B146="COM11",B146="IBDS"),C146&lt;&gt;"",COUNTIFS(Roster!$A$5:$A$94,B146,Roster!$B$5:$B$94,C146)=1,OR(AND(B146="IBDS",OR(D146="DS-A",D146="DS-B")),AND(B146&lt;&gt;"IBDS",OR(D146="PS-A",D146="PS-B"))),ISNUMBER(E146),E146&gt;0,E146&lt;=TODAY(),OR(T146="",AND(ISNUMBER(T146),T146&gt;=E146)),O146="Yes",ISNUMBER(Q146),ISNUMBER(R146),R146=INT(R146),R146&gt;=1,R146&lt;=4,S146&lt;&gt;"",OR(J146="None",J146="Access supports only",R146&lt;=2)),R146,"")</x:f>
      </x:c>
      <x:c r="V146" s="10" t="str">
        <x:f>IF(OR(B146="",C146=""),"",B146&amp;"|"&amp;C146)</x:f>
      </x:c>
      <x:c r="W146" s="10" t="str">
        <x:f>IF(AND(ISNUMBER(U146),OR(J146="None",J146="Access supports only")),1,"")</x:f>
      </x:c>
      <x:c r="X146" s="10" t="str">
        <x:f>IF(A146="","",ROW())</x:f>
      </x:c>
    </x:row>
    <x:row r="147" ht="44" customHeight="1">
      <x:c r="A147" s="11"/>
      <x:c r="B147" s="11"/>
      <x:c r="C147" s="11"/>
      <x:c r="D147" s="11"/>
      <x:c r="E147" s="13"/>
      <x:c r="F147" s="11"/>
      <x:c r="G147" s="11"/>
      <x:c r="H147" s="11"/>
      <x:c r="I147" s="11"/>
      <x:c r="J147" s="11"/>
      <x:c r="K147" s="11"/>
      <x:c r="L147" s="11"/>
      <x:c r="M147" s="11"/>
      <x:c r="N147" s="11"/>
      <x:c r="O147" s="11"/>
      <x:c r="P147" s="10" t="str">
        <x:f>IF(AND(COUNT(F147:I147)=4,MIN(F147:I147)&gt;=1,MAX(F147:I147)&lt;=4,F147=INT(F147),G147=INT(G147),H147=INT(H147),I147=INT(I147)),SUM(F147:I147),"")</x:f>
      </x:c>
      <x:c r="Q147" s="10" t="str">
        <x:f>IF(AND(ISNUMBER(P147),K147&lt;&gt;"",L147&lt;&gt;"",M147&lt;&gt;"",OR(J147="None",J147="Access supports only",J147="Instructional hints",J147="Modelled together")),MIN(MIN(F147:I147),IF(OR(J147="Instructional hints",J147="Modelled together"),2,4)),"")</x:f>
      </x:c>
      <x:c r="R147" s="11"/>
      <x:c r="S147" s="11"/>
      <x:c r="T147" s="13"/>
      <x:c r="U147" s="10" t="str">
        <x:f>IF(AND(A147&lt;&gt;"",COUNTIF($A$5:$A$154,A147)=1,OR(B147="MM12",B147="COM11",B147="IBDS"),C147&lt;&gt;"",COUNTIFS(Roster!$A$5:$A$94,B147,Roster!$B$5:$B$94,C147)=1,OR(AND(B147="IBDS",OR(D147="DS-A",D147="DS-B")),AND(B147&lt;&gt;"IBDS",OR(D147="PS-A",D147="PS-B"))),ISNUMBER(E147),E147&gt;0,E147&lt;=TODAY(),OR(T147="",AND(ISNUMBER(T147),T147&gt;=E147)),O147="Yes",ISNUMBER(Q147),ISNUMBER(R147),R147=INT(R147),R147&gt;=1,R147&lt;=4,S147&lt;&gt;"",OR(J147="None",J147="Access supports only",R147&lt;=2)),R147,"")</x:f>
      </x:c>
      <x:c r="V147" s="10" t="str">
        <x:f>IF(OR(B147="",C147=""),"",B147&amp;"|"&amp;C147)</x:f>
      </x:c>
      <x:c r="W147" s="10" t="str">
        <x:f>IF(AND(ISNUMBER(U147),OR(J147="None",J147="Access supports only")),1,"")</x:f>
      </x:c>
      <x:c r="X147" s="10" t="str">
        <x:f>IF(A147="","",ROW())</x:f>
      </x:c>
    </x:row>
    <x:row r="148" ht="44" customHeight="1">
      <x:c r="A148" s="11"/>
      <x:c r="B148" s="11"/>
      <x:c r="C148" s="11"/>
      <x:c r="D148" s="11"/>
      <x:c r="E148" s="13"/>
      <x:c r="F148" s="11"/>
      <x:c r="G148" s="11"/>
      <x:c r="H148" s="11"/>
      <x:c r="I148" s="11"/>
      <x:c r="J148" s="11"/>
      <x:c r="K148" s="11"/>
      <x:c r="L148" s="11"/>
      <x:c r="M148" s="11"/>
      <x:c r="N148" s="11"/>
      <x:c r="O148" s="11"/>
      <x:c r="P148" s="10" t="str">
        <x:f>IF(AND(COUNT(F148:I148)=4,MIN(F148:I148)&gt;=1,MAX(F148:I148)&lt;=4,F148=INT(F148),G148=INT(G148),H148=INT(H148),I148=INT(I148)),SUM(F148:I148),"")</x:f>
      </x:c>
      <x:c r="Q148" s="10" t="str">
        <x:f>IF(AND(ISNUMBER(P148),K148&lt;&gt;"",L148&lt;&gt;"",M148&lt;&gt;"",OR(J148="None",J148="Access supports only",J148="Instructional hints",J148="Modelled together")),MIN(MIN(F148:I148),IF(OR(J148="Instructional hints",J148="Modelled together"),2,4)),"")</x:f>
      </x:c>
      <x:c r="R148" s="11"/>
      <x:c r="S148" s="11"/>
      <x:c r="T148" s="13"/>
      <x:c r="U148" s="10" t="str">
        <x:f>IF(AND(A148&lt;&gt;"",COUNTIF($A$5:$A$154,A148)=1,OR(B148="MM12",B148="COM11",B148="IBDS"),C148&lt;&gt;"",COUNTIFS(Roster!$A$5:$A$94,B148,Roster!$B$5:$B$94,C148)=1,OR(AND(B148="IBDS",OR(D148="DS-A",D148="DS-B")),AND(B148&lt;&gt;"IBDS",OR(D148="PS-A",D148="PS-B"))),ISNUMBER(E148),E148&gt;0,E148&lt;=TODAY(),OR(T148="",AND(ISNUMBER(T148),T148&gt;=E148)),O148="Yes",ISNUMBER(Q148),ISNUMBER(R148),R148=INT(R148),R148&gt;=1,R148&lt;=4,S148&lt;&gt;"",OR(J148="None",J148="Access supports only",R148&lt;=2)),R148,"")</x:f>
      </x:c>
      <x:c r="V148" s="10" t="str">
        <x:f>IF(OR(B148="",C148=""),"",B148&amp;"|"&amp;C148)</x:f>
      </x:c>
      <x:c r="W148" s="10" t="str">
        <x:f>IF(AND(ISNUMBER(U148),OR(J148="None",J148="Access supports only")),1,"")</x:f>
      </x:c>
      <x:c r="X148" s="10" t="str">
        <x:f>IF(A148="","",ROW())</x:f>
      </x:c>
    </x:row>
    <x:row r="149" ht="44" customHeight="1">
      <x:c r="A149" s="11"/>
      <x:c r="B149" s="11"/>
      <x:c r="C149" s="11"/>
      <x:c r="D149" s="11"/>
      <x:c r="E149" s="13"/>
      <x:c r="F149" s="11"/>
      <x:c r="G149" s="11"/>
      <x:c r="H149" s="11"/>
      <x:c r="I149" s="11"/>
      <x:c r="J149" s="11"/>
      <x:c r="K149" s="11"/>
      <x:c r="L149" s="11"/>
      <x:c r="M149" s="11"/>
      <x:c r="N149" s="11"/>
      <x:c r="O149" s="11"/>
      <x:c r="P149" s="10" t="str">
        <x:f>IF(AND(COUNT(F149:I149)=4,MIN(F149:I149)&gt;=1,MAX(F149:I149)&lt;=4,F149=INT(F149),G149=INT(G149),H149=INT(H149),I149=INT(I149)),SUM(F149:I149),"")</x:f>
      </x:c>
      <x:c r="Q149" s="10" t="str">
        <x:f>IF(AND(ISNUMBER(P149),K149&lt;&gt;"",L149&lt;&gt;"",M149&lt;&gt;"",OR(J149="None",J149="Access supports only",J149="Instructional hints",J149="Modelled together")),MIN(MIN(F149:I149),IF(OR(J149="Instructional hints",J149="Modelled together"),2,4)),"")</x:f>
      </x:c>
      <x:c r="R149" s="11"/>
      <x:c r="S149" s="11"/>
      <x:c r="T149" s="13"/>
      <x:c r="U149" s="10" t="str">
        <x:f>IF(AND(A149&lt;&gt;"",COUNTIF($A$5:$A$154,A149)=1,OR(B149="MM12",B149="COM11",B149="IBDS"),C149&lt;&gt;"",COUNTIFS(Roster!$A$5:$A$94,B149,Roster!$B$5:$B$94,C149)=1,OR(AND(B149="IBDS",OR(D149="DS-A",D149="DS-B")),AND(B149&lt;&gt;"IBDS",OR(D149="PS-A",D149="PS-B"))),ISNUMBER(E149),E149&gt;0,E149&lt;=TODAY(),OR(T149="",AND(ISNUMBER(T149),T149&gt;=E149)),O149="Yes",ISNUMBER(Q149),ISNUMBER(R149),R149=INT(R149),R149&gt;=1,R149&lt;=4,S149&lt;&gt;"",OR(J149="None",J149="Access supports only",R149&lt;=2)),R149,"")</x:f>
      </x:c>
      <x:c r="V149" s="10" t="str">
        <x:f>IF(OR(B149="",C149=""),"",B149&amp;"|"&amp;C149)</x:f>
      </x:c>
      <x:c r="W149" s="10" t="str">
        <x:f>IF(AND(ISNUMBER(U149),OR(J149="None",J149="Access supports only")),1,"")</x:f>
      </x:c>
      <x:c r="X149" s="10" t="str">
        <x:f>IF(A149="","",ROW())</x:f>
      </x:c>
    </x:row>
    <x:row r="150" ht="44" customHeight="1">
      <x:c r="A150" s="11"/>
      <x:c r="B150" s="11"/>
      <x:c r="C150" s="11"/>
      <x:c r="D150" s="11"/>
      <x:c r="E150" s="13"/>
      <x:c r="F150" s="11"/>
      <x:c r="G150" s="11"/>
      <x:c r="H150" s="11"/>
      <x:c r="I150" s="11"/>
      <x:c r="J150" s="11"/>
      <x:c r="K150" s="11"/>
      <x:c r="L150" s="11"/>
      <x:c r="M150" s="11"/>
      <x:c r="N150" s="11"/>
      <x:c r="O150" s="11"/>
      <x:c r="P150" s="10" t="str">
        <x:f>IF(AND(COUNT(F150:I150)=4,MIN(F150:I150)&gt;=1,MAX(F150:I150)&lt;=4,F150=INT(F150),G150=INT(G150),H150=INT(H150),I150=INT(I150)),SUM(F150:I150),"")</x:f>
      </x:c>
      <x:c r="Q150" s="10" t="str">
        <x:f>IF(AND(ISNUMBER(P150),K150&lt;&gt;"",L150&lt;&gt;"",M150&lt;&gt;"",OR(J150="None",J150="Access supports only",J150="Instructional hints",J150="Modelled together")),MIN(MIN(F150:I150),IF(OR(J150="Instructional hints",J150="Modelled together"),2,4)),"")</x:f>
      </x:c>
      <x:c r="R150" s="11"/>
      <x:c r="S150" s="11"/>
      <x:c r="T150" s="13"/>
      <x:c r="U150" s="10" t="str">
        <x:f>IF(AND(A150&lt;&gt;"",COUNTIF($A$5:$A$154,A150)=1,OR(B150="MM12",B150="COM11",B150="IBDS"),C150&lt;&gt;"",COUNTIFS(Roster!$A$5:$A$94,B150,Roster!$B$5:$B$94,C150)=1,OR(AND(B150="IBDS",OR(D150="DS-A",D150="DS-B")),AND(B150&lt;&gt;"IBDS",OR(D150="PS-A",D150="PS-B"))),ISNUMBER(E150),E150&gt;0,E150&lt;=TODAY(),OR(T150="",AND(ISNUMBER(T150),T150&gt;=E150)),O150="Yes",ISNUMBER(Q150),ISNUMBER(R150),R150=INT(R150),R150&gt;=1,R150&lt;=4,S150&lt;&gt;"",OR(J150="None",J150="Access supports only",R150&lt;=2)),R150,"")</x:f>
      </x:c>
      <x:c r="V150" s="10" t="str">
        <x:f>IF(OR(B150="",C150=""),"",B150&amp;"|"&amp;C150)</x:f>
      </x:c>
      <x:c r="W150" s="10" t="str">
        <x:f>IF(AND(ISNUMBER(U150),OR(J150="None",J150="Access supports only")),1,"")</x:f>
      </x:c>
      <x:c r="X150" s="10" t="str">
        <x:f>IF(A150="","",ROW())</x:f>
      </x:c>
    </x:row>
    <x:row r="151" ht="44" customHeight="1">
      <x:c r="A151" s="11"/>
      <x:c r="B151" s="11"/>
      <x:c r="C151" s="11"/>
      <x:c r="D151" s="11"/>
      <x:c r="E151" s="13"/>
      <x:c r="F151" s="11"/>
      <x:c r="G151" s="11"/>
      <x:c r="H151" s="11"/>
      <x:c r="I151" s="11"/>
      <x:c r="J151" s="11"/>
      <x:c r="K151" s="11"/>
      <x:c r="L151" s="11"/>
      <x:c r="M151" s="11"/>
      <x:c r="N151" s="11"/>
      <x:c r="O151" s="11"/>
      <x:c r="P151" s="10" t="str">
        <x:f>IF(AND(COUNT(F151:I151)=4,MIN(F151:I151)&gt;=1,MAX(F151:I151)&lt;=4,F151=INT(F151),G151=INT(G151),H151=INT(H151),I151=INT(I151)),SUM(F151:I151),"")</x:f>
      </x:c>
      <x:c r="Q151" s="10" t="str">
        <x:f>IF(AND(ISNUMBER(P151),K151&lt;&gt;"",L151&lt;&gt;"",M151&lt;&gt;"",OR(J151="None",J151="Access supports only",J151="Instructional hints",J151="Modelled together")),MIN(MIN(F151:I151),IF(OR(J151="Instructional hints",J151="Modelled together"),2,4)),"")</x:f>
      </x:c>
      <x:c r="R151" s="11"/>
      <x:c r="S151" s="11"/>
      <x:c r="T151" s="13"/>
      <x:c r="U151" s="10" t="str">
        <x:f>IF(AND(A151&lt;&gt;"",COUNTIF($A$5:$A$154,A151)=1,OR(B151="MM12",B151="COM11",B151="IBDS"),C151&lt;&gt;"",COUNTIFS(Roster!$A$5:$A$94,B151,Roster!$B$5:$B$94,C151)=1,OR(AND(B151="IBDS",OR(D151="DS-A",D151="DS-B")),AND(B151&lt;&gt;"IBDS",OR(D151="PS-A",D151="PS-B"))),ISNUMBER(E151),E151&gt;0,E151&lt;=TODAY(),OR(T151="",AND(ISNUMBER(T151),T151&gt;=E151)),O151="Yes",ISNUMBER(Q151),ISNUMBER(R151),R151=INT(R151),R151&gt;=1,R151&lt;=4,S151&lt;&gt;"",OR(J151="None",J151="Access supports only",R151&lt;=2)),R151,"")</x:f>
      </x:c>
      <x:c r="V151" s="10" t="str">
        <x:f>IF(OR(B151="",C151=""),"",B151&amp;"|"&amp;C151)</x:f>
      </x:c>
      <x:c r="W151" s="10" t="str">
        <x:f>IF(AND(ISNUMBER(U151),OR(J151="None",J151="Access supports only")),1,"")</x:f>
      </x:c>
      <x:c r="X151" s="10" t="str">
        <x:f>IF(A151="","",ROW())</x:f>
      </x:c>
    </x:row>
    <x:row r="152" ht="44" customHeight="1">
      <x:c r="A152" s="11"/>
      <x:c r="B152" s="11"/>
      <x:c r="C152" s="11"/>
      <x:c r="D152" s="11"/>
      <x:c r="E152" s="13"/>
      <x:c r="F152" s="11"/>
      <x:c r="G152" s="11"/>
      <x:c r="H152" s="11"/>
      <x:c r="I152" s="11"/>
      <x:c r="J152" s="11"/>
      <x:c r="K152" s="11"/>
      <x:c r="L152" s="11"/>
      <x:c r="M152" s="11"/>
      <x:c r="N152" s="11"/>
      <x:c r="O152" s="11"/>
      <x:c r="P152" s="10" t="str">
        <x:f>IF(AND(COUNT(F152:I152)=4,MIN(F152:I152)&gt;=1,MAX(F152:I152)&lt;=4,F152=INT(F152),G152=INT(G152),H152=INT(H152),I152=INT(I152)),SUM(F152:I152),"")</x:f>
      </x:c>
      <x:c r="Q152" s="10" t="str">
        <x:f>IF(AND(ISNUMBER(P152),K152&lt;&gt;"",L152&lt;&gt;"",M152&lt;&gt;"",OR(J152="None",J152="Access supports only",J152="Instructional hints",J152="Modelled together")),MIN(MIN(F152:I152),IF(OR(J152="Instructional hints",J152="Modelled together"),2,4)),"")</x:f>
      </x:c>
      <x:c r="R152" s="11"/>
      <x:c r="S152" s="11"/>
      <x:c r="T152" s="13"/>
      <x:c r="U152" s="10" t="str">
        <x:f>IF(AND(A152&lt;&gt;"",COUNTIF($A$5:$A$154,A152)=1,OR(B152="MM12",B152="COM11",B152="IBDS"),C152&lt;&gt;"",COUNTIFS(Roster!$A$5:$A$94,B152,Roster!$B$5:$B$94,C152)=1,OR(AND(B152="IBDS",OR(D152="DS-A",D152="DS-B")),AND(B152&lt;&gt;"IBDS",OR(D152="PS-A",D152="PS-B"))),ISNUMBER(E152),E152&gt;0,E152&lt;=TODAY(),OR(T152="",AND(ISNUMBER(T152),T152&gt;=E152)),O152="Yes",ISNUMBER(Q152),ISNUMBER(R152),R152=INT(R152),R152&gt;=1,R152&lt;=4,S152&lt;&gt;"",OR(J152="None",J152="Access supports only",R152&lt;=2)),R152,"")</x:f>
      </x:c>
      <x:c r="V152" s="10" t="str">
        <x:f>IF(OR(B152="",C152=""),"",B152&amp;"|"&amp;C152)</x:f>
      </x:c>
      <x:c r="W152" s="10" t="str">
        <x:f>IF(AND(ISNUMBER(U152),OR(J152="None",J152="Access supports only")),1,"")</x:f>
      </x:c>
      <x:c r="X152" s="10" t="str">
        <x:f>IF(A152="","",ROW())</x:f>
      </x:c>
    </x:row>
    <x:row r="153" ht="44" customHeight="1">
      <x:c r="A153" s="11"/>
      <x:c r="B153" s="11"/>
      <x:c r="C153" s="11"/>
      <x:c r="D153" s="11"/>
      <x:c r="E153" s="13"/>
      <x:c r="F153" s="11"/>
      <x:c r="G153" s="11"/>
      <x:c r="H153" s="11"/>
      <x:c r="I153" s="11"/>
      <x:c r="J153" s="11"/>
      <x:c r="K153" s="11"/>
      <x:c r="L153" s="11"/>
      <x:c r="M153" s="11"/>
      <x:c r="N153" s="11"/>
      <x:c r="O153" s="11"/>
      <x:c r="P153" s="10" t="str">
        <x:f>IF(AND(COUNT(F153:I153)=4,MIN(F153:I153)&gt;=1,MAX(F153:I153)&lt;=4,F153=INT(F153),G153=INT(G153),H153=INT(H153),I153=INT(I153)),SUM(F153:I153),"")</x:f>
      </x:c>
      <x:c r="Q153" s="10" t="str">
        <x:f>IF(AND(ISNUMBER(P153),K153&lt;&gt;"",L153&lt;&gt;"",M153&lt;&gt;"",OR(J153="None",J153="Access supports only",J153="Instructional hints",J153="Modelled together")),MIN(MIN(F153:I153),IF(OR(J153="Instructional hints",J153="Modelled together"),2,4)),"")</x:f>
      </x:c>
      <x:c r="R153" s="11"/>
      <x:c r="S153" s="11"/>
      <x:c r="T153" s="13"/>
      <x:c r="U153" s="10" t="str">
        <x:f>IF(AND(A153&lt;&gt;"",COUNTIF($A$5:$A$154,A153)=1,OR(B153="MM12",B153="COM11",B153="IBDS"),C153&lt;&gt;"",COUNTIFS(Roster!$A$5:$A$94,B153,Roster!$B$5:$B$94,C153)=1,OR(AND(B153="IBDS",OR(D153="DS-A",D153="DS-B")),AND(B153&lt;&gt;"IBDS",OR(D153="PS-A",D153="PS-B"))),ISNUMBER(E153),E153&gt;0,E153&lt;=TODAY(),OR(T153="",AND(ISNUMBER(T153),T153&gt;=E153)),O153="Yes",ISNUMBER(Q153),ISNUMBER(R153),R153=INT(R153),R153&gt;=1,R153&lt;=4,S153&lt;&gt;"",OR(J153="None",J153="Access supports only",R153&lt;=2)),R153,"")</x:f>
      </x:c>
      <x:c r="V153" s="10" t="str">
        <x:f>IF(OR(B153="",C153=""),"",B153&amp;"|"&amp;C153)</x:f>
      </x:c>
      <x:c r="W153" s="10" t="str">
        <x:f>IF(AND(ISNUMBER(U153),OR(J153="None",J153="Access supports only")),1,"")</x:f>
      </x:c>
      <x:c r="X153" s="10" t="str">
        <x:f>IF(A153="","",ROW())</x:f>
      </x:c>
    </x:row>
    <x:row r="154" ht="44" customHeight="1">
      <x:c r="A154" s="11"/>
      <x:c r="B154" s="11"/>
      <x:c r="C154" s="11"/>
      <x:c r="D154" s="11"/>
      <x:c r="E154" s="13"/>
      <x:c r="F154" s="11"/>
      <x:c r="G154" s="11"/>
      <x:c r="H154" s="11"/>
      <x:c r="I154" s="11"/>
      <x:c r="J154" s="11"/>
      <x:c r="K154" s="11"/>
      <x:c r="L154" s="11"/>
      <x:c r="M154" s="11"/>
      <x:c r="N154" s="11"/>
      <x:c r="O154" s="11"/>
      <x:c r="P154" s="10" t="str">
        <x:f>IF(AND(COUNT(F154:I154)=4,MIN(F154:I154)&gt;=1,MAX(F154:I154)&lt;=4,F154=INT(F154),G154=INT(G154),H154=INT(H154),I154=INT(I154)),SUM(F154:I154),"")</x:f>
      </x:c>
      <x:c r="Q154" s="10" t="str">
        <x:f>IF(AND(ISNUMBER(P154),K154&lt;&gt;"",L154&lt;&gt;"",M154&lt;&gt;"",OR(J154="None",J154="Access supports only",J154="Instructional hints",J154="Modelled together")),MIN(MIN(F154:I154),IF(OR(J154="Instructional hints",J154="Modelled together"),2,4)),"")</x:f>
      </x:c>
      <x:c r="R154" s="11"/>
      <x:c r="S154" s="11"/>
      <x:c r="T154" s="13"/>
      <x:c r="U154" s="10" t="str">
        <x:f>IF(AND(A154&lt;&gt;"",COUNTIF($A$5:$A$154,A154)=1,OR(B154="MM12",B154="COM11",B154="IBDS"),C154&lt;&gt;"",COUNTIFS(Roster!$A$5:$A$94,B154,Roster!$B$5:$B$94,C154)=1,OR(AND(B154="IBDS",OR(D154="DS-A",D154="DS-B")),AND(B154&lt;&gt;"IBDS",OR(D154="PS-A",D154="PS-B"))),ISNUMBER(E154),E154&gt;0,E154&lt;=TODAY(),OR(T154="",AND(ISNUMBER(T154),T154&gt;=E154)),O154="Yes",ISNUMBER(Q154),ISNUMBER(R154),R154=INT(R154),R154&gt;=1,R154&lt;=4,S154&lt;&gt;"",OR(J154="None",J154="Access supports only",R154&lt;=2)),R154,"")</x:f>
      </x:c>
      <x:c r="V154" s="10" t="str">
        <x:f>IF(OR(B154="",C154=""),"",B154&amp;"|"&amp;C154)</x:f>
      </x:c>
      <x:c r="W154" s="10" t="str">
        <x:f>IF(AND(ISNUMBER(U154),OR(J154="None",J154="Access supports only")),1,"")</x:f>
      </x:c>
      <x:c r="X154" s="10" t="str">
        <x:f>IF(A154="","",ROW())</x:f>
      </x:c>
    </x:row>
  </x:sheetData>
  <x:mergeCells>
    <x:mergeCell ref="A1:X1"/>
    <x:mergeCell ref="A2:X2"/>
  </x:mergeCells>
  <x:conditionalFormatting sqref="F5:I154">
    <x:cfRule type="cellIs" dxfId="8" priority="1" operator="equal">
      <x:formula>1</x:formula>
    </x:cfRule>
    <x:cfRule type="cellIs" dxfId="9" priority="2" operator="equal">
      <x:formula>2</x:formula>
    </x:cfRule>
    <x:cfRule type="cellIs" dxfId="10" priority="3" operator="equal">
      <x:formula>3</x:formula>
    </x:cfRule>
    <x:cfRule type="cellIs" dxfId="11" priority="4" operator="equal">
      <x:formula>4</x:formula>
    </x:cfRule>
  </x:conditionalFormatting>
  <x:conditionalFormatting sqref="R5:R154">
    <x:cfRule type="cellIs" dxfId="12" priority="5" operator="equal">
      <x:formula>1</x:formula>
    </x:cfRule>
    <x:cfRule type="cellIs" dxfId="13" priority="6" operator="equal">
      <x:formula>2</x:formula>
    </x:cfRule>
    <x:cfRule type="cellIs" dxfId="14" priority="7" operator="equal">
      <x:formula>3</x:formula>
    </x:cfRule>
    <x:cfRule type="cellIs" dxfId="15" priority="8" operator="equal">
      <x:formula>4</x:formula>
    </x:cfRule>
  </x:conditionalFormatting>
  <x:dataValidations count="6">
    <x:dataValidation type="whole" operator="between" sqref="F5:I154">
      <x:formula1>1</x:formula1>
      <x:formula2>4</x:formula2>
    </x:dataValidation>
    <x:dataValidation type="whole" operator="between" sqref="R5:R154">
      <x:formula1>1</x:formula1>
      <x:formula2>4</x:formula2>
    </x:dataValidation>
    <x:dataValidation type="list" sqref="B5:B154">
      <x:formula1>"MM12,COM11,IBDS"</x:formula1>
    </x:dataValidation>
    <x:dataValidation type="list" sqref="D5:D154">
      <x:formula1>"PS-A,PS-B,DS-A,DS-B"</x:formula1>
    </x:dataValidation>
    <x:dataValidation type="list" sqref="J5:J154">
      <x:formula1>"None,Access supports only,Instructional hints,Modelled together"</x:formula1>
    </x:dataValidation>
    <x:dataValidation type="list" sqref="O5:O154">
      <x:formula1>"Yes,No"</x:formula1>
    </x:dataValidation>
  </x:dataValidations>
  <x:pageMargins left="0.7" right="0.7" top="0.75" bottom="0.75" header="0.3" footer="0.3"/>
  <x:tableParts count="1">
    <x:tablePart xmlns:r="http://schemas.openxmlformats.org/officeDocument/2006/relationships" r:id="R60d16cd48f9a4adb"/>
  </x:tableParts>
</x:worksheet>
</file>

<file path=xl/worksheets/sheet7.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8" hidden="0" customWidth="1"/>
    <x:col min="2" max="2" width="27" hidden="0" customWidth="1"/>
    <x:col min="3" max="3" width="46" hidden="0" customWidth="1"/>
    <x:col min="4" max="4" width="46" hidden="0" customWidth="1"/>
    <x:col min="5" max="5" width="46" hidden="0" customWidth="1"/>
    <x:col min="6" max="6" width="49" hidden="0" customWidth="1"/>
  </x:cols>
  <x:sheetData>
    <x:row r="1" ht="38" customHeight="1">
      <x:c r="A1" s="3" t="str">
        <x:v>Diagnostic scoring anchors</x:v>
      </x:c>
      <x:c r="B1" s="3"/>
      <x:c r="C1" s="3"/>
      <x:c r="D1" s="3"/>
      <x:c r="E1" s="3"/>
      <x:c r="F1" s="3"/>
    </x:row>
    <x:row r="2" ht="44" customHeight="1">
      <x:c r="A2" s="5" t="str">
        <x:v>The four Photoshop criteria apply to PS-A and PS-B. The four Digital Society criteria apply to DS-A and DS-B. Insufficient evidence is blank.</x:v>
      </x:c>
      <x:c r="B2" s="5"/>
      <x:c r="C2" s="5"/>
      <x:c r="D2" s="5"/>
      <x:c r="E2" s="5"/>
      <x:c r="F2" s="5"/>
    </x:row>
    <x:row r="3">
      <x:c r="A3" s="1"/>
      <x:c r="B3" s="1"/>
      <x:c r="C3" s="1"/>
      <x:c r="D3" s="1"/>
      <x:c r="E3" s="1"/>
      <x:c r="F3" s="1"/>
    </x:row>
    <x:row r="4" ht="34" customHeight="1">
      <x:c r="A4" s="8" t="str">
        <x:v>Task family</x:v>
      </x:c>
      <x:c r="B4" s="8" t="str">
        <x:v>Criterion</x:v>
      </x:c>
      <x:c r="C4" s="8" t="str">
        <x:v>Beginning 1</x:v>
      </x:c>
      <x:c r="D4" s="8" t="str">
        <x:v>Developing 2</x:v>
      </x:c>
      <x:c r="E4" s="8" t="str">
        <x:v>Independent 3</x:v>
      </x:c>
      <x:c r="F4" s="8" t="str">
        <x:v>Transfer 4</x:v>
      </x:c>
    </x:row>
    <x:row r="5" ht="115" customHeight="1">
      <x:c r="A5" s="10" t="str">
        <x:v>PS</x:v>
      </x:c>
      <x:c r="B5" s="10" t="str">
        <x:v>Editable control</x:v>
      </x:c>
      <x:c r="C5" s="10" t="str">
        <x:v>The file cannot yet be revised at the required layer or mask.</x:v>
      </x:c>
      <x:c r="D5" s="10" t="str">
        <x:v>The edit works in part; a relevant repair needs an instructional hint.</x:v>
      </x:c>
      <x:c r="E5" s="10" t="str">
        <x:v>The student selects the right control, hides/restores the required area and preserves editable content.</x:v>
      </x:c>
      <x:c r="F5" s="10" t="str">
        <x:v>The student adapts the mask or layer arrangement to the changed condition and explains the choice.</x:v>
      </x:c>
    </x:row>
    <x:row r="6" ht="115" customHeight="1">
      <x:c r="A6" s="10" t="str">
        <x:v>PS</x:v>
      </x:c>
      <x:c r="B6" s="10" t="str">
        <x:v>Message and hierarchy</x:v>
      </x:c>
      <x:c r="C6" s="10" t="str">
        <x:v>The event or main message cannot be read from the submitted design.</x:v>
      </x:c>
      <x:c r="D6" s="10" t="str">
        <x:v>The event is identifiable but competing elements or unreadable detail weaken the message.</x:v>
      </x:c>
      <x:c r="E6" s="10" t="str">
        <x:v>The intended audience can identify the event, supporting detail and action in a deliberate reading order.</x:v>
      </x:c>
      <x:c r="F6" s="10" t="str">
        <x:v>A changed communication priority retains a clear message through a justified recomposition.</x:v>
      </x:c>
    </x:row>
    <x:row r="7" ht="115" customHeight="1">
      <x:c r="A7" s="10" t="str">
        <x:v>PS</x:v>
      </x:c>
      <x:c r="B7" s="10" t="str">
        <x:v>Diagnosis and revision</x:v>
      </x:c>
      <x:c r="C7" s="10" t="str">
        <x:v>The visible fault is not located and the attempted edit does not address it.</x:v>
      </x:c>
      <x:c r="D7" s="10" t="str">
        <x:v>A relevant change occurs after a hint; its effect is only partly checked.</x:v>
      </x:c>
      <x:c r="E7" s="10" t="str">
        <x:v>The student identifies the fault, changes a relevant cause and checks the before/after result.</x:v>
      </x:c>
      <x:c r="F7" s="10" t="str">
        <x:v>The student diagnoses a new but related fault, tests a repair and explains a trade-off.</x:v>
      </x:c>
    </x:row>
    <x:row r="8" ht="115" customHeight="1">
      <x:c r="A8" s="10" t="str">
        <x:v>PS</x:v>
      </x:c>
      <x:c r="B8" s="10" t="str">
        <x:v>Explain and transfer</x:v>
      </x:c>
      <x:c r="C8" s="10" t="str">
        <x:v>The student cannot yet connect the chosen control or design to its effect.</x:v>
      </x:c>
      <x:c r="D8" s="10" t="str">
        <x:v>The explanation names a tool or preference but needs prompts to connect cause and effect.</x:v>
      </x:c>
      <x:c r="E8" s="10" t="str">
        <x:v>The student points to the actual file and explains how a decision produces its visible effect.</x:v>
      </x:c>
      <x:c r="F8" s="10" t="str">
        <x:v>The student predicts a changed-condition result, performs the change and explains the result accurately.</x:v>
      </x:c>
    </x:row>
    <x:row r="9" ht="115" customHeight="1">
      <x:c r="A9" s="10" t="str">
        <x:v>DS</x:v>
      </x:c>
      <x:c r="B9" s="10" t="str">
        <x:v>Mechanism</x:v>
      </x:c>
      <x:c r="C9" s="10" t="str">
        <x:v>The input-to-decision explanation is missing or reverses the stated rule.</x:v>
      </x:c>
      <x:c r="D9" s="10" t="str">
        <x:v>Some steps are correct but a causal link requires a prompt.</x:v>
      </x:c>
      <x:c r="E9" s="10" t="str">
        <x:v>The input, rule, output and human decision point are explained accurately.</x:v>
      </x:c>
      <x:c r="F9" s="10" t="str">
        <x:v>A changed rule is traced accurately and the explanation identifies the model limit.</x:v>
      </x:c>
    </x:row>
    <x:row r="10" ht="115" customHeight="1">
      <x:c r="A10" s="10" t="str">
        <x:v>DS</x:v>
      </x:c>
      <x:c r="B10" s="10" t="str">
        <x:v>Source use</x:v>
      </x:c>
      <x:c r="C10" s="10" t="str">
        <x:v>A claim is repeated without identifying supporting source information.</x:v>
      </x:c>
      <x:c r="D10" s="10" t="str">
        <x:v>A source is identified but credibility or limitation is generic.</x:v>
      </x:c>
      <x:c r="E10" s="10" t="str">
        <x:v>A specific source feature supports the claim and a relevant limitation is identified.</x:v>
      </x:c>
      <x:c r="F10" s="10" t="str">
        <x:v>The sources’ different contributions and limitations are weighed, and a further evidence need is justified.</x:v>
      </x:c>
    </x:row>
    <x:row r="11" ht="115" customHeight="1">
      <x:c r="A11" s="10" t="str">
        <x:v>DS</x:v>
      </x:c>
      <x:c r="B11" s="10" t="str">
        <x:v>Stakeholder reasoning</x:v>
      </x:c>
      <x:c r="C11" s="10" t="str">
        <x:v>An effect is named without connecting it to the digital decision.</x:v>
      </x:c>
      <x:c r="D11" s="10" t="str">
        <x:v>A simple consequence is partly connected to the mechanism.</x:v>
      </x:c>
      <x:c r="E11" s="10" t="str">
        <x:v>A mechanism feature is linked to different consequences for two stakeholders.</x:v>
      </x:c>
      <x:c r="F11" s="10" t="str">
        <x:v>A changed threshold is used to explain redistribution of benefit and error costs.</x:v>
      </x:c>
    </x:row>
    <x:row r="12" ht="115" customHeight="1">
      <x:c r="A12" s="10" t="str">
        <x:v>DS</x:v>
      </x:c>
      <x:c r="B12" s="10" t="str">
        <x:v>Qualified judgement</x:v>
      </x:c>
      <x:c r="C12" s="10" t="str">
        <x:v>A preference is asserted without evidence or a reason.</x:v>
      </x:c>
      <x:c r="D12" s="10" t="str">
        <x:v>A reason is present but little case evidence or qualification is used.</x:v>
      </x:c>
      <x:c r="E12" s="10" t="str">
        <x:v>The judgement uses case evidence and a condition that could change it.</x:v>
      </x:c>
      <x:c r="F12" s="10" t="str">
        <x:v>Competing priorities are weighed and a plausible alternative is tested under a changed condition.</x:v>
      </x:c>
    </x:row>
  </x:sheetData>
  <x:mergeCells>
    <x:mergeCell ref="A1:F1"/>
    <x:mergeCell ref="A2:F2"/>
  </x:mergeCells>
  <x:pageMargins left="0.7" right="0.7" top="0.75" bottom="0.75" header="0.3" footer="0.3"/>
  <x:tableParts count="1">
    <x:tablePart xmlns:r="http://schemas.openxmlformats.org/officeDocument/2006/relationships" r:id="R540f0337ce174c44"/>
  </x:tableParts>
</x:worksheet>
</file>

<file path=xl/worksheets/sheet8.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3" hidden="0" customWidth="1"/>
    <x:col min="2" max="2" width="21" hidden="0" customWidth="1"/>
    <x:col min="3" max="3" width="31" hidden="0" customWidth="1"/>
    <x:col min="4" max="4" width="16" hidden="0" customWidth="1"/>
    <x:col min="5" max="5" width="14" hidden="0" customWidth="1"/>
    <x:col min="6" max="6" width="17" hidden="0" customWidth="1"/>
    <x:col min="7" max="7" width="20" hidden="0" customWidth="1"/>
    <x:col min="8" max="8" width="23" hidden="0" customWidth="1"/>
    <x:col min="9" max="9" width="23" hidden="0" customWidth="1"/>
    <x:col min="10" max="10" width="26" hidden="0" customWidth="1"/>
    <x:col min="11" max="11" width="46" hidden="0" customWidth="1"/>
    <x:col min="12" max="12" width="48" hidden="0" customWidth="1"/>
    <x:col min="13" max="13" width="48" hidden="0" customWidth="1"/>
  </x:cols>
  <x:sheetData>
    <x:row r="1" ht="38" customHeight="1">
      <x:c r="A1" s="3" t="str">
        <x:v>Current readiness profiles</x:v>
      </x:c>
      <x:c r="B1" s="3"/>
      <x:c r="C1" s="3"/>
      <x:c r="D1" s="3"/>
      <x:c r="E1" s="3"/>
      <x:c r="F1" s="3"/>
      <x:c r="G1" s="3"/>
      <x:c r="H1" s="3"/>
      <x:c r="I1" s="3"/>
      <x:c r="J1" s="3"/>
      <x:c r="K1" s="3"/>
      <x:c r="L1" s="3"/>
      <x:c r="M1" s="3"/>
    </x:row>
    <x:row r="2" ht="44" customHeight="1">
      <x:c r="A2" s="5" t="str">
        <x:v>Roster-linked. Latest eligible assessment date wins; the last eligible row resolves same-day attempts. A profile expires after 42 days or its earlier next-review date.</x:v>
      </x:c>
      <x:c r="B2" s="5"/>
      <x:c r="C2" s="5"/>
      <x:c r="D2" s="5"/>
      <x:c r="E2" s="5"/>
      <x:c r="F2" s="5"/>
      <x:c r="G2" s="5"/>
      <x:c r="H2" s="5"/>
      <x:c r="I2" s="5"/>
      <x:c r="J2" s="5"/>
      <x:c r="K2" s="5"/>
      <x:c r="L2" s="5"/>
      <x:c r="M2" s="5"/>
    </x:row>
    <x:row r="3">
      <x:c r="A3" s="1"/>
      <x:c r="B3" s="1"/>
      <x:c r="C3" s="1"/>
      <x:c r="D3" s="1"/>
      <x:c r="E3" s="1"/>
      <x:c r="F3" s="1"/>
      <x:c r="G3" s="1"/>
      <x:c r="H3" s="1"/>
      <x:c r="I3" s="1"/>
      <x:c r="J3" s="1"/>
      <x:c r="K3" s="1"/>
      <x:c r="L3" s="1"/>
      <x:c r="M3" s="1"/>
    </x:row>
    <x:row r="4" ht="34" customHeight="1">
      <x:c r="A4" s="8" t="str">
        <x:v>Course</x:v>
      </x:c>
      <x:c r="B4" s="8" t="str">
        <x:v>Student ID</x:v>
      </x:c>
      <x:c r="C4" s="8" t="str">
        <x:v>Name</x:v>
      </x:c>
      <x:c r="D4" s="8" t="str">
        <x:v>Latest date</x:v>
      </x:c>
      <x:c r="E4" s="8" t="str">
        <x:v>Latest row</x:v>
      </x:c>
      <x:c r="F4" s="8" t="str">
        <x:v>Current band</x:v>
      </x:c>
      <x:c r="G4" s="8" t="str">
        <x:v>Eligible attempts</x:v>
      </x:c>
      <x:c r="H4" s="8" t="str">
        <x:v>First independent date</x:v>
      </x:c>
      <x:c r="I4" s="8" t="str">
        <x:v>Last independent date</x:v>
      </x:c>
      <x:c r="J4" s="8" t="str">
        <x:v>Review status</x:v>
      </x:c>
      <x:c r="K4" s="8" t="str">
        <x:v>Goal</x:v>
      </x:c>
      <x:c r="L4" s="8" t="str">
        <x:v>Useful supports</x:v>
      </x:c>
      <x:c r="M4" s="8" t="str">
        <x:v>Next action</x:v>
      </x:c>
    </x:row>
    <x:row r="5" ht="42" customHeight="1">
      <x:c r="A5" s="10" t="str">
        <x:f>IF(Roster!A5="","",Roster!A5)</x:f>
      </x:c>
      <x:c r="B5" s="10" t="str">
        <x:f>IF(Roster!B5="","",Roster!B5)</x:f>
      </x:c>
      <x:c r="C5" s="10" t="str">
        <x:f>IF(Roster!C5="","",Roster!C5)</x:f>
      </x:c>
      <x:c r="D5" s="12" t="str">
        <x:f>IF(OR(A5="",B5=""),"",IF(COUNTIFS(Diagnostics!$V$5:$V$154,A5&amp;"|"&amp;B5,Diagnostics!$U$5:$U$154,"&gt;=1")=0,"",_xlfn.MAXIFS(Diagnostics!$E$5:$E$154,Diagnostics!$V$5:$V$154,A5&amp;"|"&amp;B5,Diagnostics!$U$5:$U$154,"&gt;=1")))</x:f>
      </x:c>
      <x:c r="E5" s="10" t="str">
        <x:f>IF(ISNUMBER(D5),_xlfn.MAXIFS(Diagnostics!$X$5:$X$154,Diagnostics!$V$5:$V$154,A5&amp;"|"&amp;B5,Diagnostics!$E$5:$E$154,D5,Diagnostics!$U$5:$U$154,"&gt;=1"),"")</x:f>
      </x:c>
      <x:c r="F5" s="10" t="str">
        <x:f>IF(ISNUMBER(E5),IF(OR(TODAY()-D5&gt;42,AND(INDEX(Diagnostics!$T$5:$T$154,E5-4)&gt;0,INDEX(Diagnostics!$T$5:$T$154,E5-4)&lt;TODAY())),"",INDEX(Diagnostics!$U$5:$U$154,E5-4)),"")</x:f>
      </x:c>
      <x:c r="G5" s="10" t="str">
        <x:f>IF(OR(A5="",B5=""),"",COUNTIFS(Diagnostics!$V$5:$V$154,A5&amp;"|"&amp;B5,Diagnostics!$U$5:$U$154,"&gt;=1"))</x:f>
      </x:c>
      <x:c r="H5" s="12" t="str">
        <x:f>IF(OR(A5="",B5=""),"",IF(COUNTIFS(Diagnostics!$V$5:$V$154,A5&amp;"|"&amp;B5,Diagnostics!$W$5:$W$154,1)=0,"",_xlfn.MINIFS(Diagnostics!$E$5:$E$154,Diagnostics!$V$5:$V$154,A5&amp;"|"&amp;B5,Diagnostics!$W$5:$W$154,1)))</x:f>
      </x:c>
      <x:c r="I5" s="12" t="str">
        <x:f>IF(ISNUMBER(H5),_xlfn.MAXIFS(Diagnostics!$E$5:$E$154,Diagnostics!$V$5:$V$154,A5&amp;"|"&amp;B5,Diagnostics!$W$5:$W$154,1),"")</x:f>
      </x:c>
      <x:c r="J5" s="10" t="str">
        <x:f>IF(B5="","",IF(NOT(ISNUMBER(D5)),"Not assessed",IF(NOT(ISNUMBER(F5)),"Review due",IF(AND(ISNUMBER(H5),ISNUMBER(I5),I5&gt;H5),"Reviewed","Provisional"))))</x:f>
      </x:c>
      <x:c r="K5" s="11"/>
      <x:c r="L5" s="11"/>
      <x:c r="M5" s="11"/>
    </x:row>
    <x:row r="6" ht="42" customHeight="1">
      <x:c r="A6" s="10" t="str">
        <x:f>IF(Roster!A6="","",Roster!A6)</x:f>
      </x:c>
      <x:c r="B6" s="10" t="str">
        <x:f>IF(Roster!B6="","",Roster!B6)</x:f>
      </x:c>
      <x:c r="C6" s="10" t="str">
        <x:f>IF(Roster!C6="","",Roster!C6)</x:f>
      </x:c>
      <x:c r="D6" s="12" t="str">
        <x:f>IF(OR(A6="",B6=""),"",IF(COUNTIFS(Diagnostics!$V$5:$V$154,A6&amp;"|"&amp;B6,Diagnostics!$U$5:$U$154,"&gt;=1")=0,"",_xlfn.MAXIFS(Diagnostics!$E$5:$E$154,Diagnostics!$V$5:$V$154,A6&amp;"|"&amp;B6,Diagnostics!$U$5:$U$154,"&gt;=1")))</x:f>
      </x:c>
      <x:c r="E6" s="10" t="str">
        <x:f>IF(ISNUMBER(D6),_xlfn.MAXIFS(Diagnostics!$X$5:$X$154,Diagnostics!$V$5:$V$154,A6&amp;"|"&amp;B6,Diagnostics!$E$5:$E$154,D6,Diagnostics!$U$5:$U$154,"&gt;=1"),"")</x:f>
      </x:c>
      <x:c r="F6" s="10" t="str">
        <x:f>IF(ISNUMBER(E6),IF(OR(TODAY()-D6&gt;42,AND(INDEX(Diagnostics!$T$5:$T$154,E6-4)&gt;0,INDEX(Diagnostics!$T$5:$T$154,E6-4)&lt;TODAY())),"",INDEX(Diagnostics!$U$5:$U$154,E6-4)),"")</x:f>
      </x:c>
      <x:c r="G6" s="10" t="str">
        <x:f>IF(OR(A6="",B6=""),"",COUNTIFS(Diagnostics!$V$5:$V$154,A6&amp;"|"&amp;B6,Diagnostics!$U$5:$U$154,"&gt;=1"))</x:f>
      </x:c>
      <x:c r="H6" s="12" t="str">
        <x:f>IF(OR(A6="",B6=""),"",IF(COUNTIFS(Diagnostics!$V$5:$V$154,A6&amp;"|"&amp;B6,Diagnostics!$W$5:$W$154,1)=0,"",_xlfn.MINIFS(Diagnostics!$E$5:$E$154,Diagnostics!$V$5:$V$154,A6&amp;"|"&amp;B6,Diagnostics!$W$5:$W$154,1)))</x:f>
      </x:c>
      <x:c r="I6" s="12" t="str">
        <x:f>IF(ISNUMBER(H6),_xlfn.MAXIFS(Diagnostics!$E$5:$E$154,Diagnostics!$V$5:$V$154,A6&amp;"|"&amp;B6,Diagnostics!$W$5:$W$154,1),"")</x:f>
      </x:c>
      <x:c r="J6" s="10" t="str">
        <x:f>IF(B6="","",IF(NOT(ISNUMBER(D6)),"Not assessed",IF(NOT(ISNUMBER(F6)),"Review due",IF(AND(ISNUMBER(H6),ISNUMBER(I6),I6&gt;H6),"Reviewed","Provisional"))))</x:f>
      </x:c>
      <x:c r="K6" s="11"/>
      <x:c r="L6" s="11"/>
      <x:c r="M6" s="11"/>
    </x:row>
    <x:row r="7" ht="42" customHeight="1">
      <x:c r="A7" s="10" t="str">
        <x:f>IF(Roster!A7="","",Roster!A7)</x:f>
      </x:c>
      <x:c r="B7" s="10" t="str">
        <x:f>IF(Roster!B7="","",Roster!B7)</x:f>
      </x:c>
      <x:c r="C7" s="10" t="str">
        <x:f>IF(Roster!C7="","",Roster!C7)</x:f>
      </x:c>
      <x:c r="D7" s="12" t="str">
        <x:f>IF(OR(A7="",B7=""),"",IF(COUNTIFS(Diagnostics!$V$5:$V$154,A7&amp;"|"&amp;B7,Diagnostics!$U$5:$U$154,"&gt;=1")=0,"",_xlfn.MAXIFS(Diagnostics!$E$5:$E$154,Diagnostics!$V$5:$V$154,A7&amp;"|"&amp;B7,Diagnostics!$U$5:$U$154,"&gt;=1")))</x:f>
      </x:c>
      <x:c r="E7" s="10" t="str">
        <x:f>IF(ISNUMBER(D7),_xlfn.MAXIFS(Diagnostics!$X$5:$X$154,Diagnostics!$V$5:$V$154,A7&amp;"|"&amp;B7,Diagnostics!$E$5:$E$154,D7,Diagnostics!$U$5:$U$154,"&gt;=1"),"")</x:f>
      </x:c>
      <x:c r="F7" s="10" t="str">
        <x:f>IF(ISNUMBER(E7),IF(OR(TODAY()-D7&gt;42,AND(INDEX(Diagnostics!$T$5:$T$154,E7-4)&gt;0,INDEX(Diagnostics!$T$5:$T$154,E7-4)&lt;TODAY())),"",INDEX(Diagnostics!$U$5:$U$154,E7-4)),"")</x:f>
      </x:c>
      <x:c r="G7" s="10" t="str">
        <x:f>IF(OR(A7="",B7=""),"",COUNTIFS(Diagnostics!$V$5:$V$154,A7&amp;"|"&amp;B7,Diagnostics!$U$5:$U$154,"&gt;=1"))</x:f>
      </x:c>
      <x:c r="H7" s="12" t="str">
        <x:f>IF(OR(A7="",B7=""),"",IF(COUNTIFS(Diagnostics!$V$5:$V$154,A7&amp;"|"&amp;B7,Diagnostics!$W$5:$W$154,1)=0,"",_xlfn.MINIFS(Diagnostics!$E$5:$E$154,Diagnostics!$V$5:$V$154,A7&amp;"|"&amp;B7,Diagnostics!$W$5:$W$154,1)))</x:f>
      </x:c>
      <x:c r="I7" s="12" t="str">
        <x:f>IF(ISNUMBER(H7),_xlfn.MAXIFS(Diagnostics!$E$5:$E$154,Diagnostics!$V$5:$V$154,A7&amp;"|"&amp;B7,Diagnostics!$W$5:$W$154,1),"")</x:f>
      </x:c>
      <x:c r="J7" s="10" t="str">
        <x:f>IF(B7="","",IF(NOT(ISNUMBER(D7)),"Not assessed",IF(NOT(ISNUMBER(F7)),"Review due",IF(AND(ISNUMBER(H7),ISNUMBER(I7),I7&gt;H7),"Reviewed","Provisional"))))</x:f>
      </x:c>
      <x:c r="K7" s="11"/>
      <x:c r="L7" s="11"/>
      <x:c r="M7" s="11"/>
    </x:row>
    <x:row r="8" ht="42" customHeight="1">
      <x:c r="A8" s="10" t="str">
        <x:f>IF(Roster!A8="","",Roster!A8)</x:f>
      </x:c>
      <x:c r="B8" s="10" t="str">
        <x:f>IF(Roster!B8="","",Roster!B8)</x:f>
      </x:c>
      <x:c r="C8" s="10" t="str">
        <x:f>IF(Roster!C8="","",Roster!C8)</x:f>
      </x:c>
      <x:c r="D8" s="12" t="str">
        <x:f>IF(OR(A8="",B8=""),"",IF(COUNTIFS(Diagnostics!$V$5:$V$154,A8&amp;"|"&amp;B8,Diagnostics!$U$5:$U$154,"&gt;=1")=0,"",_xlfn.MAXIFS(Diagnostics!$E$5:$E$154,Diagnostics!$V$5:$V$154,A8&amp;"|"&amp;B8,Diagnostics!$U$5:$U$154,"&gt;=1")))</x:f>
      </x:c>
      <x:c r="E8" s="10" t="str">
        <x:f>IF(ISNUMBER(D8),_xlfn.MAXIFS(Diagnostics!$X$5:$X$154,Diagnostics!$V$5:$V$154,A8&amp;"|"&amp;B8,Diagnostics!$E$5:$E$154,D8,Diagnostics!$U$5:$U$154,"&gt;=1"),"")</x:f>
      </x:c>
      <x:c r="F8" s="10" t="str">
        <x:f>IF(ISNUMBER(E8),IF(OR(TODAY()-D8&gt;42,AND(INDEX(Diagnostics!$T$5:$T$154,E8-4)&gt;0,INDEX(Diagnostics!$T$5:$T$154,E8-4)&lt;TODAY())),"",INDEX(Diagnostics!$U$5:$U$154,E8-4)),"")</x:f>
      </x:c>
      <x:c r="G8" s="10" t="str">
        <x:f>IF(OR(A8="",B8=""),"",COUNTIFS(Diagnostics!$V$5:$V$154,A8&amp;"|"&amp;B8,Diagnostics!$U$5:$U$154,"&gt;=1"))</x:f>
      </x:c>
      <x:c r="H8" s="12" t="str">
        <x:f>IF(OR(A8="",B8=""),"",IF(COUNTIFS(Diagnostics!$V$5:$V$154,A8&amp;"|"&amp;B8,Diagnostics!$W$5:$W$154,1)=0,"",_xlfn.MINIFS(Diagnostics!$E$5:$E$154,Diagnostics!$V$5:$V$154,A8&amp;"|"&amp;B8,Diagnostics!$W$5:$W$154,1)))</x:f>
      </x:c>
      <x:c r="I8" s="12" t="str">
        <x:f>IF(ISNUMBER(H8),_xlfn.MAXIFS(Diagnostics!$E$5:$E$154,Diagnostics!$V$5:$V$154,A8&amp;"|"&amp;B8,Diagnostics!$W$5:$W$154,1),"")</x:f>
      </x:c>
      <x:c r="J8" s="10" t="str">
        <x:f>IF(B8="","",IF(NOT(ISNUMBER(D8)),"Not assessed",IF(NOT(ISNUMBER(F8)),"Review due",IF(AND(ISNUMBER(H8),ISNUMBER(I8),I8&gt;H8),"Reviewed","Provisional"))))</x:f>
      </x:c>
      <x:c r="K8" s="11"/>
      <x:c r="L8" s="11"/>
      <x:c r="M8" s="11"/>
    </x:row>
    <x:row r="9" ht="42" customHeight="1">
      <x:c r="A9" s="10" t="str">
        <x:f>IF(Roster!A9="","",Roster!A9)</x:f>
      </x:c>
      <x:c r="B9" s="10" t="str">
        <x:f>IF(Roster!B9="","",Roster!B9)</x:f>
      </x:c>
      <x:c r="C9" s="10" t="str">
        <x:f>IF(Roster!C9="","",Roster!C9)</x:f>
      </x:c>
      <x:c r="D9" s="12" t="str">
        <x:f>IF(OR(A9="",B9=""),"",IF(COUNTIFS(Diagnostics!$V$5:$V$154,A9&amp;"|"&amp;B9,Diagnostics!$U$5:$U$154,"&gt;=1")=0,"",_xlfn.MAXIFS(Diagnostics!$E$5:$E$154,Diagnostics!$V$5:$V$154,A9&amp;"|"&amp;B9,Diagnostics!$U$5:$U$154,"&gt;=1")))</x:f>
      </x:c>
      <x:c r="E9" s="10" t="str">
        <x:f>IF(ISNUMBER(D9),_xlfn.MAXIFS(Diagnostics!$X$5:$X$154,Diagnostics!$V$5:$V$154,A9&amp;"|"&amp;B9,Diagnostics!$E$5:$E$154,D9,Diagnostics!$U$5:$U$154,"&gt;=1"),"")</x:f>
      </x:c>
      <x:c r="F9" s="10" t="str">
        <x:f>IF(ISNUMBER(E9),IF(OR(TODAY()-D9&gt;42,AND(INDEX(Diagnostics!$T$5:$T$154,E9-4)&gt;0,INDEX(Diagnostics!$T$5:$T$154,E9-4)&lt;TODAY())),"",INDEX(Diagnostics!$U$5:$U$154,E9-4)),"")</x:f>
      </x:c>
      <x:c r="G9" s="10" t="str">
        <x:f>IF(OR(A9="",B9=""),"",COUNTIFS(Diagnostics!$V$5:$V$154,A9&amp;"|"&amp;B9,Diagnostics!$U$5:$U$154,"&gt;=1"))</x:f>
      </x:c>
      <x:c r="H9" s="12" t="str">
        <x:f>IF(OR(A9="",B9=""),"",IF(COUNTIFS(Diagnostics!$V$5:$V$154,A9&amp;"|"&amp;B9,Diagnostics!$W$5:$W$154,1)=0,"",_xlfn.MINIFS(Diagnostics!$E$5:$E$154,Diagnostics!$V$5:$V$154,A9&amp;"|"&amp;B9,Diagnostics!$W$5:$W$154,1)))</x:f>
      </x:c>
      <x:c r="I9" s="12" t="str">
        <x:f>IF(ISNUMBER(H9),_xlfn.MAXIFS(Diagnostics!$E$5:$E$154,Diagnostics!$V$5:$V$154,A9&amp;"|"&amp;B9,Diagnostics!$W$5:$W$154,1),"")</x:f>
      </x:c>
      <x:c r="J9" s="10" t="str">
        <x:f>IF(B9="","",IF(NOT(ISNUMBER(D9)),"Not assessed",IF(NOT(ISNUMBER(F9)),"Review due",IF(AND(ISNUMBER(H9),ISNUMBER(I9),I9&gt;H9),"Reviewed","Provisional"))))</x:f>
      </x:c>
      <x:c r="K9" s="11"/>
      <x:c r="L9" s="11"/>
      <x:c r="M9" s="11"/>
    </x:row>
    <x:row r="10" ht="42" customHeight="1">
      <x:c r="A10" s="10" t="str">
        <x:f>IF(Roster!A10="","",Roster!A10)</x:f>
      </x:c>
      <x:c r="B10" s="10" t="str">
        <x:f>IF(Roster!B10="","",Roster!B10)</x:f>
      </x:c>
      <x:c r="C10" s="10" t="str">
        <x:f>IF(Roster!C10="","",Roster!C10)</x:f>
      </x:c>
      <x:c r="D10" s="12" t="str">
        <x:f>IF(OR(A10="",B10=""),"",IF(COUNTIFS(Diagnostics!$V$5:$V$154,A10&amp;"|"&amp;B10,Diagnostics!$U$5:$U$154,"&gt;=1")=0,"",_xlfn.MAXIFS(Diagnostics!$E$5:$E$154,Diagnostics!$V$5:$V$154,A10&amp;"|"&amp;B10,Diagnostics!$U$5:$U$154,"&gt;=1")))</x:f>
      </x:c>
      <x:c r="E10" s="10" t="str">
        <x:f>IF(ISNUMBER(D10),_xlfn.MAXIFS(Diagnostics!$X$5:$X$154,Diagnostics!$V$5:$V$154,A10&amp;"|"&amp;B10,Diagnostics!$E$5:$E$154,D10,Diagnostics!$U$5:$U$154,"&gt;=1"),"")</x:f>
      </x:c>
      <x:c r="F10" s="10" t="str">
        <x:f>IF(ISNUMBER(E10),IF(OR(TODAY()-D10&gt;42,AND(INDEX(Diagnostics!$T$5:$T$154,E10-4)&gt;0,INDEX(Diagnostics!$T$5:$T$154,E10-4)&lt;TODAY())),"",INDEX(Diagnostics!$U$5:$U$154,E10-4)),"")</x:f>
      </x:c>
      <x:c r="G10" s="10" t="str">
        <x:f>IF(OR(A10="",B10=""),"",COUNTIFS(Diagnostics!$V$5:$V$154,A10&amp;"|"&amp;B10,Diagnostics!$U$5:$U$154,"&gt;=1"))</x:f>
      </x:c>
      <x:c r="H10" s="12" t="str">
        <x:f>IF(OR(A10="",B10=""),"",IF(COUNTIFS(Diagnostics!$V$5:$V$154,A10&amp;"|"&amp;B10,Diagnostics!$W$5:$W$154,1)=0,"",_xlfn.MINIFS(Diagnostics!$E$5:$E$154,Diagnostics!$V$5:$V$154,A10&amp;"|"&amp;B10,Diagnostics!$W$5:$W$154,1)))</x:f>
      </x:c>
      <x:c r="I10" s="12" t="str">
        <x:f>IF(ISNUMBER(H10),_xlfn.MAXIFS(Diagnostics!$E$5:$E$154,Diagnostics!$V$5:$V$154,A10&amp;"|"&amp;B10,Diagnostics!$W$5:$W$154,1),"")</x:f>
      </x:c>
      <x:c r="J10" s="10" t="str">
        <x:f>IF(B10="","",IF(NOT(ISNUMBER(D10)),"Not assessed",IF(NOT(ISNUMBER(F10)),"Review due",IF(AND(ISNUMBER(H10),ISNUMBER(I10),I10&gt;H10),"Reviewed","Provisional"))))</x:f>
      </x:c>
      <x:c r="K10" s="11"/>
      <x:c r="L10" s="11"/>
      <x:c r="M10" s="11"/>
    </x:row>
    <x:row r="11" ht="42" customHeight="1">
      <x:c r="A11" s="10" t="str">
        <x:f>IF(Roster!A11="","",Roster!A11)</x:f>
      </x:c>
      <x:c r="B11" s="10" t="str">
        <x:f>IF(Roster!B11="","",Roster!B11)</x:f>
      </x:c>
      <x:c r="C11" s="10" t="str">
        <x:f>IF(Roster!C11="","",Roster!C11)</x:f>
      </x:c>
      <x:c r="D11" s="12" t="str">
        <x:f>IF(OR(A11="",B11=""),"",IF(COUNTIFS(Diagnostics!$V$5:$V$154,A11&amp;"|"&amp;B11,Diagnostics!$U$5:$U$154,"&gt;=1")=0,"",_xlfn.MAXIFS(Diagnostics!$E$5:$E$154,Diagnostics!$V$5:$V$154,A11&amp;"|"&amp;B11,Diagnostics!$U$5:$U$154,"&gt;=1")))</x:f>
      </x:c>
      <x:c r="E11" s="10" t="str">
        <x:f>IF(ISNUMBER(D11),_xlfn.MAXIFS(Diagnostics!$X$5:$X$154,Diagnostics!$V$5:$V$154,A11&amp;"|"&amp;B11,Diagnostics!$E$5:$E$154,D11,Diagnostics!$U$5:$U$154,"&gt;=1"),"")</x:f>
      </x:c>
      <x:c r="F11" s="10" t="str">
        <x:f>IF(ISNUMBER(E11),IF(OR(TODAY()-D11&gt;42,AND(INDEX(Diagnostics!$T$5:$T$154,E11-4)&gt;0,INDEX(Diagnostics!$T$5:$T$154,E11-4)&lt;TODAY())),"",INDEX(Diagnostics!$U$5:$U$154,E11-4)),"")</x:f>
      </x:c>
      <x:c r="G11" s="10" t="str">
        <x:f>IF(OR(A11="",B11=""),"",COUNTIFS(Diagnostics!$V$5:$V$154,A11&amp;"|"&amp;B11,Diagnostics!$U$5:$U$154,"&gt;=1"))</x:f>
      </x:c>
      <x:c r="H11" s="12" t="str">
        <x:f>IF(OR(A11="",B11=""),"",IF(COUNTIFS(Diagnostics!$V$5:$V$154,A11&amp;"|"&amp;B11,Diagnostics!$W$5:$W$154,1)=0,"",_xlfn.MINIFS(Diagnostics!$E$5:$E$154,Diagnostics!$V$5:$V$154,A11&amp;"|"&amp;B11,Diagnostics!$W$5:$W$154,1)))</x:f>
      </x:c>
      <x:c r="I11" s="12" t="str">
        <x:f>IF(ISNUMBER(H11),_xlfn.MAXIFS(Diagnostics!$E$5:$E$154,Diagnostics!$V$5:$V$154,A11&amp;"|"&amp;B11,Diagnostics!$W$5:$W$154,1),"")</x:f>
      </x:c>
      <x:c r="J11" s="10" t="str">
        <x:f>IF(B11="","",IF(NOT(ISNUMBER(D11)),"Not assessed",IF(NOT(ISNUMBER(F11)),"Review due",IF(AND(ISNUMBER(H11),ISNUMBER(I11),I11&gt;H11),"Reviewed","Provisional"))))</x:f>
      </x:c>
      <x:c r="K11" s="11"/>
      <x:c r="L11" s="11"/>
      <x:c r="M11" s="11"/>
    </x:row>
    <x:row r="12" ht="42" customHeight="1">
      <x:c r="A12" s="10" t="str">
        <x:f>IF(Roster!A12="","",Roster!A12)</x:f>
      </x:c>
      <x:c r="B12" s="10" t="str">
        <x:f>IF(Roster!B12="","",Roster!B12)</x:f>
      </x:c>
      <x:c r="C12" s="10" t="str">
        <x:f>IF(Roster!C12="","",Roster!C12)</x:f>
      </x:c>
      <x:c r="D12" s="12" t="str">
        <x:f>IF(OR(A12="",B12=""),"",IF(COUNTIFS(Diagnostics!$V$5:$V$154,A12&amp;"|"&amp;B12,Diagnostics!$U$5:$U$154,"&gt;=1")=0,"",_xlfn.MAXIFS(Diagnostics!$E$5:$E$154,Diagnostics!$V$5:$V$154,A12&amp;"|"&amp;B12,Diagnostics!$U$5:$U$154,"&gt;=1")))</x:f>
      </x:c>
      <x:c r="E12" s="10" t="str">
        <x:f>IF(ISNUMBER(D12),_xlfn.MAXIFS(Diagnostics!$X$5:$X$154,Diagnostics!$V$5:$V$154,A12&amp;"|"&amp;B12,Diagnostics!$E$5:$E$154,D12,Diagnostics!$U$5:$U$154,"&gt;=1"),"")</x:f>
      </x:c>
      <x:c r="F12" s="10" t="str">
        <x:f>IF(ISNUMBER(E12),IF(OR(TODAY()-D12&gt;42,AND(INDEX(Diagnostics!$T$5:$T$154,E12-4)&gt;0,INDEX(Diagnostics!$T$5:$T$154,E12-4)&lt;TODAY())),"",INDEX(Diagnostics!$U$5:$U$154,E12-4)),"")</x:f>
      </x:c>
      <x:c r="G12" s="10" t="str">
        <x:f>IF(OR(A12="",B12=""),"",COUNTIFS(Diagnostics!$V$5:$V$154,A12&amp;"|"&amp;B12,Diagnostics!$U$5:$U$154,"&gt;=1"))</x:f>
      </x:c>
      <x:c r="H12" s="12" t="str">
        <x:f>IF(OR(A12="",B12=""),"",IF(COUNTIFS(Diagnostics!$V$5:$V$154,A12&amp;"|"&amp;B12,Diagnostics!$W$5:$W$154,1)=0,"",_xlfn.MINIFS(Diagnostics!$E$5:$E$154,Diagnostics!$V$5:$V$154,A12&amp;"|"&amp;B12,Diagnostics!$W$5:$W$154,1)))</x:f>
      </x:c>
      <x:c r="I12" s="12" t="str">
        <x:f>IF(ISNUMBER(H12),_xlfn.MAXIFS(Diagnostics!$E$5:$E$154,Diagnostics!$V$5:$V$154,A12&amp;"|"&amp;B12,Diagnostics!$W$5:$W$154,1),"")</x:f>
      </x:c>
      <x:c r="J12" s="10" t="str">
        <x:f>IF(B12="","",IF(NOT(ISNUMBER(D12)),"Not assessed",IF(NOT(ISNUMBER(F12)),"Review due",IF(AND(ISNUMBER(H12),ISNUMBER(I12),I12&gt;H12),"Reviewed","Provisional"))))</x:f>
      </x:c>
      <x:c r="K12" s="11"/>
      <x:c r="L12" s="11"/>
      <x:c r="M12" s="11"/>
    </x:row>
    <x:row r="13" ht="42" customHeight="1">
      <x:c r="A13" s="10" t="str">
        <x:f>IF(Roster!A13="","",Roster!A13)</x:f>
      </x:c>
      <x:c r="B13" s="10" t="str">
        <x:f>IF(Roster!B13="","",Roster!B13)</x:f>
      </x:c>
      <x:c r="C13" s="10" t="str">
        <x:f>IF(Roster!C13="","",Roster!C13)</x:f>
      </x:c>
      <x:c r="D13" s="12" t="str">
        <x:f>IF(OR(A13="",B13=""),"",IF(COUNTIFS(Diagnostics!$V$5:$V$154,A13&amp;"|"&amp;B13,Diagnostics!$U$5:$U$154,"&gt;=1")=0,"",_xlfn.MAXIFS(Diagnostics!$E$5:$E$154,Diagnostics!$V$5:$V$154,A13&amp;"|"&amp;B13,Diagnostics!$U$5:$U$154,"&gt;=1")))</x:f>
      </x:c>
      <x:c r="E13" s="10" t="str">
        <x:f>IF(ISNUMBER(D13),_xlfn.MAXIFS(Diagnostics!$X$5:$X$154,Diagnostics!$V$5:$V$154,A13&amp;"|"&amp;B13,Diagnostics!$E$5:$E$154,D13,Diagnostics!$U$5:$U$154,"&gt;=1"),"")</x:f>
      </x:c>
      <x:c r="F13" s="10" t="str">
        <x:f>IF(ISNUMBER(E13),IF(OR(TODAY()-D13&gt;42,AND(INDEX(Diagnostics!$T$5:$T$154,E13-4)&gt;0,INDEX(Diagnostics!$T$5:$T$154,E13-4)&lt;TODAY())),"",INDEX(Diagnostics!$U$5:$U$154,E13-4)),"")</x:f>
      </x:c>
      <x:c r="G13" s="10" t="str">
        <x:f>IF(OR(A13="",B13=""),"",COUNTIFS(Diagnostics!$V$5:$V$154,A13&amp;"|"&amp;B13,Diagnostics!$U$5:$U$154,"&gt;=1"))</x:f>
      </x:c>
      <x:c r="H13" s="12" t="str">
        <x:f>IF(OR(A13="",B13=""),"",IF(COUNTIFS(Diagnostics!$V$5:$V$154,A13&amp;"|"&amp;B13,Diagnostics!$W$5:$W$154,1)=0,"",_xlfn.MINIFS(Diagnostics!$E$5:$E$154,Diagnostics!$V$5:$V$154,A13&amp;"|"&amp;B13,Diagnostics!$W$5:$W$154,1)))</x:f>
      </x:c>
      <x:c r="I13" s="12" t="str">
        <x:f>IF(ISNUMBER(H13),_xlfn.MAXIFS(Diagnostics!$E$5:$E$154,Diagnostics!$V$5:$V$154,A13&amp;"|"&amp;B13,Diagnostics!$W$5:$W$154,1),"")</x:f>
      </x:c>
      <x:c r="J13" s="10" t="str">
        <x:f>IF(B13="","",IF(NOT(ISNUMBER(D13)),"Not assessed",IF(NOT(ISNUMBER(F13)),"Review due",IF(AND(ISNUMBER(H13),ISNUMBER(I13),I13&gt;H13),"Reviewed","Provisional"))))</x:f>
      </x:c>
      <x:c r="K13" s="11"/>
      <x:c r="L13" s="11"/>
      <x:c r="M13" s="11"/>
    </x:row>
    <x:row r="14" ht="42" customHeight="1">
      <x:c r="A14" s="10" t="str">
        <x:f>IF(Roster!A14="","",Roster!A14)</x:f>
      </x:c>
      <x:c r="B14" s="10" t="str">
        <x:f>IF(Roster!B14="","",Roster!B14)</x:f>
      </x:c>
      <x:c r="C14" s="10" t="str">
        <x:f>IF(Roster!C14="","",Roster!C14)</x:f>
      </x:c>
      <x:c r="D14" s="12" t="str">
        <x:f>IF(OR(A14="",B14=""),"",IF(COUNTIFS(Diagnostics!$V$5:$V$154,A14&amp;"|"&amp;B14,Diagnostics!$U$5:$U$154,"&gt;=1")=0,"",_xlfn.MAXIFS(Diagnostics!$E$5:$E$154,Diagnostics!$V$5:$V$154,A14&amp;"|"&amp;B14,Diagnostics!$U$5:$U$154,"&gt;=1")))</x:f>
      </x:c>
      <x:c r="E14" s="10" t="str">
        <x:f>IF(ISNUMBER(D14),_xlfn.MAXIFS(Diagnostics!$X$5:$X$154,Diagnostics!$V$5:$V$154,A14&amp;"|"&amp;B14,Diagnostics!$E$5:$E$154,D14,Diagnostics!$U$5:$U$154,"&gt;=1"),"")</x:f>
      </x:c>
      <x:c r="F14" s="10" t="str">
        <x:f>IF(ISNUMBER(E14),IF(OR(TODAY()-D14&gt;42,AND(INDEX(Diagnostics!$T$5:$T$154,E14-4)&gt;0,INDEX(Diagnostics!$T$5:$T$154,E14-4)&lt;TODAY())),"",INDEX(Diagnostics!$U$5:$U$154,E14-4)),"")</x:f>
      </x:c>
      <x:c r="G14" s="10" t="str">
        <x:f>IF(OR(A14="",B14=""),"",COUNTIFS(Diagnostics!$V$5:$V$154,A14&amp;"|"&amp;B14,Diagnostics!$U$5:$U$154,"&gt;=1"))</x:f>
      </x:c>
      <x:c r="H14" s="12" t="str">
        <x:f>IF(OR(A14="",B14=""),"",IF(COUNTIFS(Diagnostics!$V$5:$V$154,A14&amp;"|"&amp;B14,Diagnostics!$W$5:$W$154,1)=0,"",_xlfn.MINIFS(Diagnostics!$E$5:$E$154,Diagnostics!$V$5:$V$154,A14&amp;"|"&amp;B14,Diagnostics!$W$5:$W$154,1)))</x:f>
      </x:c>
      <x:c r="I14" s="12" t="str">
        <x:f>IF(ISNUMBER(H14),_xlfn.MAXIFS(Diagnostics!$E$5:$E$154,Diagnostics!$V$5:$V$154,A14&amp;"|"&amp;B14,Diagnostics!$W$5:$W$154,1),"")</x:f>
      </x:c>
      <x:c r="J14" s="10" t="str">
        <x:f>IF(B14="","",IF(NOT(ISNUMBER(D14)),"Not assessed",IF(NOT(ISNUMBER(F14)),"Review due",IF(AND(ISNUMBER(H14),ISNUMBER(I14),I14&gt;H14),"Reviewed","Provisional"))))</x:f>
      </x:c>
      <x:c r="K14" s="11"/>
      <x:c r="L14" s="11"/>
      <x:c r="M14" s="11"/>
    </x:row>
    <x:row r="15" ht="42" customHeight="1">
      <x:c r="A15" s="10" t="str">
        <x:f>IF(Roster!A15="","",Roster!A15)</x:f>
      </x:c>
      <x:c r="B15" s="10" t="str">
        <x:f>IF(Roster!B15="","",Roster!B15)</x:f>
      </x:c>
      <x:c r="C15" s="10" t="str">
        <x:f>IF(Roster!C15="","",Roster!C15)</x:f>
      </x:c>
      <x:c r="D15" s="12" t="str">
        <x:f>IF(OR(A15="",B15=""),"",IF(COUNTIFS(Diagnostics!$V$5:$V$154,A15&amp;"|"&amp;B15,Diagnostics!$U$5:$U$154,"&gt;=1")=0,"",_xlfn.MAXIFS(Diagnostics!$E$5:$E$154,Diagnostics!$V$5:$V$154,A15&amp;"|"&amp;B15,Diagnostics!$U$5:$U$154,"&gt;=1")))</x:f>
      </x:c>
      <x:c r="E15" s="10" t="str">
        <x:f>IF(ISNUMBER(D15),_xlfn.MAXIFS(Diagnostics!$X$5:$X$154,Diagnostics!$V$5:$V$154,A15&amp;"|"&amp;B15,Diagnostics!$E$5:$E$154,D15,Diagnostics!$U$5:$U$154,"&gt;=1"),"")</x:f>
      </x:c>
      <x:c r="F15" s="10" t="str">
        <x:f>IF(ISNUMBER(E15),IF(OR(TODAY()-D15&gt;42,AND(INDEX(Diagnostics!$T$5:$T$154,E15-4)&gt;0,INDEX(Diagnostics!$T$5:$T$154,E15-4)&lt;TODAY())),"",INDEX(Diagnostics!$U$5:$U$154,E15-4)),"")</x:f>
      </x:c>
      <x:c r="G15" s="10" t="str">
        <x:f>IF(OR(A15="",B15=""),"",COUNTIFS(Diagnostics!$V$5:$V$154,A15&amp;"|"&amp;B15,Diagnostics!$U$5:$U$154,"&gt;=1"))</x:f>
      </x:c>
      <x:c r="H15" s="12" t="str">
        <x:f>IF(OR(A15="",B15=""),"",IF(COUNTIFS(Diagnostics!$V$5:$V$154,A15&amp;"|"&amp;B15,Diagnostics!$W$5:$W$154,1)=0,"",_xlfn.MINIFS(Diagnostics!$E$5:$E$154,Diagnostics!$V$5:$V$154,A15&amp;"|"&amp;B15,Diagnostics!$W$5:$W$154,1)))</x:f>
      </x:c>
      <x:c r="I15" s="12" t="str">
        <x:f>IF(ISNUMBER(H15),_xlfn.MAXIFS(Diagnostics!$E$5:$E$154,Diagnostics!$V$5:$V$154,A15&amp;"|"&amp;B15,Diagnostics!$W$5:$W$154,1),"")</x:f>
      </x:c>
      <x:c r="J15" s="10" t="str">
        <x:f>IF(B15="","",IF(NOT(ISNUMBER(D15)),"Not assessed",IF(NOT(ISNUMBER(F15)),"Review due",IF(AND(ISNUMBER(H15),ISNUMBER(I15),I15&gt;H15),"Reviewed","Provisional"))))</x:f>
      </x:c>
      <x:c r="K15" s="11"/>
      <x:c r="L15" s="11"/>
      <x:c r="M15" s="11"/>
    </x:row>
    <x:row r="16" ht="42" customHeight="1">
      <x:c r="A16" s="10" t="str">
        <x:f>IF(Roster!A16="","",Roster!A16)</x:f>
      </x:c>
      <x:c r="B16" s="10" t="str">
        <x:f>IF(Roster!B16="","",Roster!B16)</x:f>
      </x:c>
      <x:c r="C16" s="10" t="str">
        <x:f>IF(Roster!C16="","",Roster!C16)</x:f>
      </x:c>
      <x:c r="D16" s="12" t="str">
        <x:f>IF(OR(A16="",B16=""),"",IF(COUNTIFS(Diagnostics!$V$5:$V$154,A16&amp;"|"&amp;B16,Diagnostics!$U$5:$U$154,"&gt;=1")=0,"",_xlfn.MAXIFS(Diagnostics!$E$5:$E$154,Diagnostics!$V$5:$V$154,A16&amp;"|"&amp;B16,Diagnostics!$U$5:$U$154,"&gt;=1")))</x:f>
      </x:c>
      <x:c r="E16" s="10" t="str">
        <x:f>IF(ISNUMBER(D16),_xlfn.MAXIFS(Diagnostics!$X$5:$X$154,Diagnostics!$V$5:$V$154,A16&amp;"|"&amp;B16,Diagnostics!$E$5:$E$154,D16,Diagnostics!$U$5:$U$154,"&gt;=1"),"")</x:f>
      </x:c>
      <x:c r="F16" s="10" t="str">
        <x:f>IF(ISNUMBER(E16),IF(OR(TODAY()-D16&gt;42,AND(INDEX(Diagnostics!$T$5:$T$154,E16-4)&gt;0,INDEX(Diagnostics!$T$5:$T$154,E16-4)&lt;TODAY())),"",INDEX(Diagnostics!$U$5:$U$154,E16-4)),"")</x:f>
      </x:c>
      <x:c r="G16" s="10" t="str">
        <x:f>IF(OR(A16="",B16=""),"",COUNTIFS(Diagnostics!$V$5:$V$154,A16&amp;"|"&amp;B16,Diagnostics!$U$5:$U$154,"&gt;=1"))</x:f>
      </x:c>
      <x:c r="H16" s="12" t="str">
        <x:f>IF(OR(A16="",B16=""),"",IF(COUNTIFS(Diagnostics!$V$5:$V$154,A16&amp;"|"&amp;B16,Diagnostics!$W$5:$W$154,1)=0,"",_xlfn.MINIFS(Diagnostics!$E$5:$E$154,Diagnostics!$V$5:$V$154,A16&amp;"|"&amp;B16,Diagnostics!$W$5:$W$154,1)))</x:f>
      </x:c>
      <x:c r="I16" s="12" t="str">
        <x:f>IF(ISNUMBER(H16),_xlfn.MAXIFS(Diagnostics!$E$5:$E$154,Diagnostics!$V$5:$V$154,A16&amp;"|"&amp;B16,Diagnostics!$W$5:$W$154,1),"")</x:f>
      </x:c>
      <x:c r="J16" s="10" t="str">
        <x:f>IF(B16="","",IF(NOT(ISNUMBER(D16)),"Not assessed",IF(NOT(ISNUMBER(F16)),"Review due",IF(AND(ISNUMBER(H16),ISNUMBER(I16),I16&gt;H16),"Reviewed","Provisional"))))</x:f>
      </x:c>
      <x:c r="K16" s="11"/>
      <x:c r="L16" s="11"/>
      <x:c r="M16" s="11"/>
    </x:row>
    <x:row r="17" ht="42" customHeight="1">
      <x:c r="A17" s="10" t="str">
        <x:f>IF(Roster!A17="","",Roster!A17)</x:f>
      </x:c>
      <x:c r="B17" s="10" t="str">
        <x:f>IF(Roster!B17="","",Roster!B17)</x:f>
      </x:c>
      <x:c r="C17" s="10" t="str">
        <x:f>IF(Roster!C17="","",Roster!C17)</x:f>
      </x:c>
      <x:c r="D17" s="12" t="str">
        <x:f>IF(OR(A17="",B17=""),"",IF(COUNTIFS(Diagnostics!$V$5:$V$154,A17&amp;"|"&amp;B17,Diagnostics!$U$5:$U$154,"&gt;=1")=0,"",_xlfn.MAXIFS(Diagnostics!$E$5:$E$154,Diagnostics!$V$5:$V$154,A17&amp;"|"&amp;B17,Diagnostics!$U$5:$U$154,"&gt;=1")))</x:f>
      </x:c>
      <x:c r="E17" s="10" t="str">
        <x:f>IF(ISNUMBER(D17),_xlfn.MAXIFS(Diagnostics!$X$5:$X$154,Diagnostics!$V$5:$V$154,A17&amp;"|"&amp;B17,Diagnostics!$E$5:$E$154,D17,Diagnostics!$U$5:$U$154,"&gt;=1"),"")</x:f>
      </x:c>
      <x:c r="F17" s="10" t="str">
        <x:f>IF(ISNUMBER(E17),IF(OR(TODAY()-D17&gt;42,AND(INDEX(Diagnostics!$T$5:$T$154,E17-4)&gt;0,INDEX(Diagnostics!$T$5:$T$154,E17-4)&lt;TODAY())),"",INDEX(Diagnostics!$U$5:$U$154,E17-4)),"")</x:f>
      </x:c>
      <x:c r="G17" s="10" t="str">
        <x:f>IF(OR(A17="",B17=""),"",COUNTIFS(Diagnostics!$V$5:$V$154,A17&amp;"|"&amp;B17,Diagnostics!$U$5:$U$154,"&gt;=1"))</x:f>
      </x:c>
      <x:c r="H17" s="12" t="str">
        <x:f>IF(OR(A17="",B17=""),"",IF(COUNTIFS(Diagnostics!$V$5:$V$154,A17&amp;"|"&amp;B17,Diagnostics!$W$5:$W$154,1)=0,"",_xlfn.MINIFS(Diagnostics!$E$5:$E$154,Diagnostics!$V$5:$V$154,A17&amp;"|"&amp;B17,Diagnostics!$W$5:$W$154,1)))</x:f>
      </x:c>
      <x:c r="I17" s="12" t="str">
        <x:f>IF(ISNUMBER(H17),_xlfn.MAXIFS(Diagnostics!$E$5:$E$154,Diagnostics!$V$5:$V$154,A17&amp;"|"&amp;B17,Diagnostics!$W$5:$W$154,1),"")</x:f>
      </x:c>
      <x:c r="J17" s="10" t="str">
        <x:f>IF(B17="","",IF(NOT(ISNUMBER(D17)),"Not assessed",IF(NOT(ISNUMBER(F17)),"Review due",IF(AND(ISNUMBER(H17),ISNUMBER(I17),I17&gt;H17),"Reviewed","Provisional"))))</x:f>
      </x:c>
      <x:c r="K17" s="11"/>
      <x:c r="L17" s="11"/>
      <x:c r="M17" s="11"/>
    </x:row>
    <x:row r="18" ht="42" customHeight="1">
      <x:c r="A18" s="10" t="str">
        <x:f>IF(Roster!A18="","",Roster!A18)</x:f>
      </x:c>
      <x:c r="B18" s="10" t="str">
        <x:f>IF(Roster!B18="","",Roster!B18)</x:f>
      </x:c>
      <x:c r="C18" s="10" t="str">
        <x:f>IF(Roster!C18="","",Roster!C18)</x:f>
      </x:c>
      <x:c r="D18" s="12" t="str">
        <x:f>IF(OR(A18="",B18=""),"",IF(COUNTIFS(Diagnostics!$V$5:$V$154,A18&amp;"|"&amp;B18,Diagnostics!$U$5:$U$154,"&gt;=1")=0,"",_xlfn.MAXIFS(Diagnostics!$E$5:$E$154,Diagnostics!$V$5:$V$154,A18&amp;"|"&amp;B18,Diagnostics!$U$5:$U$154,"&gt;=1")))</x:f>
      </x:c>
      <x:c r="E18" s="10" t="str">
        <x:f>IF(ISNUMBER(D18),_xlfn.MAXIFS(Diagnostics!$X$5:$X$154,Diagnostics!$V$5:$V$154,A18&amp;"|"&amp;B18,Diagnostics!$E$5:$E$154,D18,Diagnostics!$U$5:$U$154,"&gt;=1"),"")</x:f>
      </x:c>
      <x:c r="F18" s="10" t="str">
        <x:f>IF(ISNUMBER(E18),IF(OR(TODAY()-D18&gt;42,AND(INDEX(Diagnostics!$T$5:$T$154,E18-4)&gt;0,INDEX(Diagnostics!$T$5:$T$154,E18-4)&lt;TODAY())),"",INDEX(Diagnostics!$U$5:$U$154,E18-4)),"")</x:f>
      </x:c>
      <x:c r="G18" s="10" t="str">
        <x:f>IF(OR(A18="",B18=""),"",COUNTIFS(Diagnostics!$V$5:$V$154,A18&amp;"|"&amp;B18,Diagnostics!$U$5:$U$154,"&gt;=1"))</x:f>
      </x:c>
      <x:c r="H18" s="12" t="str">
        <x:f>IF(OR(A18="",B18=""),"",IF(COUNTIFS(Diagnostics!$V$5:$V$154,A18&amp;"|"&amp;B18,Diagnostics!$W$5:$W$154,1)=0,"",_xlfn.MINIFS(Diagnostics!$E$5:$E$154,Diagnostics!$V$5:$V$154,A18&amp;"|"&amp;B18,Diagnostics!$W$5:$W$154,1)))</x:f>
      </x:c>
      <x:c r="I18" s="12" t="str">
        <x:f>IF(ISNUMBER(H18),_xlfn.MAXIFS(Diagnostics!$E$5:$E$154,Diagnostics!$V$5:$V$154,A18&amp;"|"&amp;B18,Diagnostics!$W$5:$W$154,1),"")</x:f>
      </x:c>
      <x:c r="J18" s="10" t="str">
        <x:f>IF(B18="","",IF(NOT(ISNUMBER(D18)),"Not assessed",IF(NOT(ISNUMBER(F18)),"Review due",IF(AND(ISNUMBER(H18),ISNUMBER(I18),I18&gt;H18),"Reviewed","Provisional"))))</x:f>
      </x:c>
      <x:c r="K18" s="11"/>
      <x:c r="L18" s="11"/>
      <x:c r="M18" s="11"/>
    </x:row>
    <x:row r="19" ht="42" customHeight="1">
      <x:c r="A19" s="10" t="str">
        <x:f>IF(Roster!A19="","",Roster!A19)</x:f>
      </x:c>
      <x:c r="B19" s="10" t="str">
        <x:f>IF(Roster!B19="","",Roster!B19)</x:f>
      </x:c>
      <x:c r="C19" s="10" t="str">
        <x:f>IF(Roster!C19="","",Roster!C19)</x:f>
      </x:c>
      <x:c r="D19" s="12" t="str">
        <x:f>IF(OR(A19="",B19=""),"",IF(COUNTIFS(Diagnostics!$V$5:$V$154,A19&amp;"|"&amp;B19,Diagnostics!$U$5:$U$154,"&gt;=1")=0,"",_xlfn.MAXIFS(Diagnostics!$E$5:$E$154,Diagnostics!$V$5:$V$154,A19&amp;"|"&amp;B19,Diagnostics!$U$5:$U$154,"&gt;=1")))</x:f>
      </x:c>
      <x:c r="E19" s="10" t="str">
        <x:f>IF(ISNUMBER(D19),_xlfn.MAXIFS(Diagnostics!$X$5:$X$154,Diagnostics!$V$5:$V$154,A19&amp;"|"&amp;B19,Diagnostics!$E$5:$E$154,D19,Diagnostics!$U$5:$U$154,"&gt;=1"),"")</x:f>
      </x:c>
      <x:c r="F19" s="10" t="str">
        <x:f>IF(ISNUMBER(E19),IF(OR(TODAY()-D19&gt;42,AND(INDEX(Diagnostics!$T$5:$T$154,E19-4)&gt;0,INDEX(Diagnostics!$T$5:$T$154,E19-4)&lt;TODAY())),"",INDEX(Diagnostics!$U$5:$U$154,E19-4)),"")</x:f>
      </x:c>
      <x:c r="G19" s="10" t="str">
        <x:f>IF(OR(A19="",B19=""),"",COUNTIFS(Diagnostics!$V$5:$V$154,A19&amp;"|"&amp;B19,Diagnostics!$U$5:$U$154,"&gt;=1"))</x:f>
      </x:c>
      <x:c r="H19" s="12" t="str">
        <x:f>IF(OR(A19="",B19=""),"",IF(COUNTIFS(Diagnostics!$V$5:$V$154,A19&amp;"|"&amp;B19,Diagnostics!$W$5:$W$154,1)=0,"",_xlfn.MINIFS(Diagnostics!$E$5:$E$154,Diagnostics!$V$5:$V$154,A19&amp;"|"&amp;B19,Diagnostics!$W$5:$W$154,1)))</x:f>
      </x:c>
      <x:c r="I19" s="12" t="str">
        <x:f>IF(ISNUMBER(H19),_xlfn.MAXIFS(Diagnostics!$E$5:$E$154,Diagnostics!$V$5:$V$154,A19&amp;"|"&amp;B19,Diagnostics!$W$5:$W$154,1),"")</x:f>
      </x:c>
      <x:c r="J19" s="10" t="str">
        <x:f>IF(B19="","",IF(NOT(ISNUMBER(D19)),"Not assessed",IF(NOT(ISNUMBER(F19)),"Review due",IF(AND(ISNUMBER(H19),ISNUMBER(I19),I19&gt;H19),"Reviewed","Provisional"))))</x:f>
      </x:c>
      <x:c r="K19" s="11"/>
      <x:c r="L19" s="11"/>
      <x:c r="M19" s="11"/>
    </x:row>
    <x:row r="20" ht="42" customHeight="1">
      <x:c r="A20" s="10" t="str">
        <x:f>IF(Roster!A20="","",Roster!A20)</x:f>
      </x:c>
      <x:c r="B20" s="10" t="str">
        <x:f>IF(Roster!B20="","",Roster!B20)</x:f>
      </x:c>
      <x:c r="C20" s="10" t="str">
        <x:f>IF(Roster!C20="","",Roster!C20)</x:f>
      </x:c>
      <x:c r="D20" s="12" t="str">
        <x:f>IF(OR(A20="",B20=""),"",IF(COUNTIFS(Diagnostics!$V$5:$V$154,A20&amp;"|"&amp;B20,Diagnostics!$U$5:$U$154,"&gt;=1")=0,"",_xlfn.MAXIFS(Diagnostics!$E$5:$E$154,Diagnostics!$V$5:$V$154,A20&amp;"|"&amp;B20,Diagnostics!$U$5:$U$154,"&gt;=1")))</x:f>
      </x:c>
      <x:c r="E20" s="10" t="str">
        <x:f>IF(ISNUMBER(D20),_xlfn.MAXIFS(Diagnostics!$X$5:$X$154,Diagnostics!$V$5:$V$154,A20&amp;"|"&amp;B20,Diagnostics!$E$5:$E$154,D20,Diagnostics!$U$5:$U$154,"&gt;=1"),"")</x:f>
      </x:c>
      <x:c r="F20" s="10" t="str">
        <x:f>IF(ISNUMBER(E20),IF(OR(TODAY()-D20&gt;42,AND(INDEX(Diagnostics!$T$5:$T$154,E20-4)&gt;0,INDEX(Diagnostics!$T$5:$T$154,E20-4)&lt;TODAY())),"",INDEX(Diagnostics!$U$5:$U$154,E20-4)),"")</x:f>
      </x:c>
      <x:c r="G20" s="10" t="str">
        <x:f>IF(OR(A20="",B20=""),"",COUNTIFS(Diagnostics!$V$5:$V$154,A20&amp;"|"&amp;B20,Diagnostics!$U$5:$U$154,"&gt;=1"))</x:f>
      </x:c>
      <x:c r="H20" s="12" t="str">
        <x:f>IF(OR(A20="",B20=""),"",IF(COUNTIFS(Diagnostics!$V$5:$V$154,A20&amp;"|"&amp;B20,Diagnostics!$W$5:$W$154,1)=0,"",_xlfn.MINIFS(Diagnostics!$E$5:$E$154,Diagnostics!$V$5:$V$154,A20&amp;"|"&amp;B20,Diagnostics!$W$5:$W$154,1)))</x:f>
      </x:c>
      <x:c r="I20" s="12" t="str">
        <x:f>IF(ISNUMBER(H20),_xlfn.MAXIFS(Diagnostics!$E$5:$E$154,Diagnostics!$V$5:$V$154,A20&amp;"|"&amp;B20,Diagnostics!$W$5:$W$154,1),"")</x:f>
      </x:c>
      <x:c r="J20" s="10" t="str">
        <x:f>IF(B20="","",IF(NOT(ISNUMBER(D20)),"Not assessed",IF(NOT(ISNUMBER(F20)),"Review due",IF(AND(ISNUMBER(H20),ISNUMBER(I20),I20&gt;H20),"Reviewed","Provisional"))))</x:f>
      </x:c>
      <x:c r="K20" s="11"/>
      <x:c r="L20" s="11"/>
      <x:c r="M20" s="11"/>
    </x:row>
    <x:row r="21" ht="42" customHeight="1">
      <x:c r="A21" s="10" t="str">
        <x:f>IF(Roster!A21="","",Roster!A21)</x:f>
      </x:c>
      <x:c r="B21" s="10" t="str">
        <x:f>IF(Roster!B21="","",Roster!B21)</x:f>
      </x:c>
      <x:c r="C21" s="10" t="str">
        <x:f>IF(Roster!C21="","",Roster!C21)</x:f>
      </x:c>
      <x:c r="D21" s="12" t="str">
        <x:f>IF(OR(A21="",B21=""),"",IF(COUNTIFS(Diagnostics!$V$5:$V$154,A21&amp;"|"&amp;B21,Diagnostics!$U$5:$U$154,"&gt;=1")=0,"",_xlfn.MAXIFS(Diagnostics!$E$5:$E$154,Diagnostics!$V$5:$V$154,A21&amp;"|"&amp;B21,Diagnostics!$U$5:$U$154,"&gt;=1")))</x:f>
      </x:c>
      <x:c r="E21" s="10" t="str">
        <x:f>IF(ISNUMBER(D21),_xlfn.MAXIFS(Diagnostics!$X$5:$X$154,Diagnostics!$V$5:$V$154,A21&amp;"|"&amp;B21,Diagnostics!$E$5:$E$154,D21,Diagnostics!$U$5:$U$154,"&gt;=1"),"")</x:f>
      </x:c>
      <x:c r="F21" s="10" t="str">
        <x:f>IF(ISNUMBER(E21),IF(OR(TODAY()-D21&gt;42,AND(INDEX(Diagnostics!$T$5:$T$154,E21-4)&gt;0,INDEX(Diagnostics!$T$5:$T$154,E21-4)&lt;TODAY())),"",INDEX(Diagnostics!$U$5:$U$154,E21-4)),"")</x:f>
      </x:c>
      <x:c r="G21" s="10" t="str">
        <x:f>IF(OR(A21="",B21=""),"",COUNTIFS(Diagnostics!$V$5:$V$154,A21&amp;"|"&amp;B21,Diagnostics!$U$5:$U$154,"&gt;=1"))</x:f>
      </x:c>
      <x:c r="H21" s="12" t="str">
        <x:f>IF(OR(A21="",B21=""),"",IF(COUNTIFS(Diagnostics!$V$5:$V$154,A21&amp;"|"&amp;B21,Diagnostics!$W$5:$W$154,1)=0,"",_xlfn.MINIFS(Diagnostics!$E$5:$E$154,Diagnostics!$V$5:$V$154,A21&amp;"|"&amp;B21,Diagnostics!$W$5:$W$154,1)))</x:f>
      </x:c>
      <x:c r="I21" s="12" t="str">
        <x:f>IF(ISNUMBER(H21),_xlfn.MAXIFS(Diagnostics!$E$5:$E$154,Diagnostics!$V$5:$V$154,A21&amp;"|"&amp;B21,Diagnostics!$W$5:$W$154,1),"")</x:f>
      </x:c>
      <x:c r="J21" s="10" t="str">
        <x:f>IF(B21="","",IF(NOT(ISNUMBER(D21)),"Not assessed",IF(NOT(ISNUMBER(F21)),"Review due",IF(AND(ISNUMBER(H21),ISNUMBER(I21),I21&gt;H21),"Reviewed","Provisional"))))</x:f>
      </x:c>
      <x:c r="K21" s="11"/>
      <x:c r="L21" s="11"/>
      <x:c r="M21" s="11"/>
    </x:row>
    <x:row r="22" ht="42" customHeight="1">
      <x:c r="A22" s="10" t="str">
        <x:f>IF(Roster!A22="","",Roster!A22)</x:f>
      </x:c>
      <x:c r="B22" s="10" t="str">
        <x:f>IF(Roster!B22="","",Roster!B22)</x:f>
      </x:c>
      <x:c r="C22" s="10" t="str">
        <x:f>IF(Roster!C22="","",Roster!C22)</x:f>
      </x:c>
      <x:c r="D22" s="12" t="str">
        <x:f>IF(OR(A22="",B22=""),"",IF(COUNTIFS(Diagnostics!$V$5:$V$154,A22&amp;"|"&amp;B22,Diagnostics!$U$5:$U$154,"&gt;=1")=0,"",_xlfn.MAXIFS(Diagnostics!$E$5:$E$154,Diagnostics!$V$5:$V$154,A22&amp;"|"&amp;B22,Diagnostics!$U$5:$U$154,"&gt;=1")))</x:f>
      </x:c>
      <x:c r="E22" s="10" t="str">
        <x:f>IF(ISNUMBER(D22),_xlfn.MAXIFS(Diagnostics!$X$5:$X$154,Diagnostics!$V$5:$V$154,A22&amp;"|"&amp;B22,Diagnostics!$E$5:$E$154,D22,Diagnostics!$U$5:$U$154,"&gt;=1"),"")</x:f>
      </x:c>
      <x:c r="F22" s="10" t="str">
        <x:f>IF(ISNUMBER(E22),IF(OR(TODAY()-D22&gt;42,AND(INDEX(Diagnostics!$T$5:$T$154,E22-4)&gt;0,INDEX(Diagnostics!$T$5:$T$154,E22-4)&lt;TODAY())),"",INDEX(Diagnostics!$U$5:$U$154,E22-4)),"")</x:f>
      </x:c>
      <x:c r="G22" s="10" t="str">
        <x:f>IF(OR(A22="",B22=""),"",COUNTIFS(Diagnostics!$V$5:$V$154,A22&amp;"|"&amp;B22,Diagnostics!$U$5:$U$154,"&gt;=1"))</x:f>
      </x:c>
      <x:c r="H22" s="12" t="str">
        <x:f>IF(OR(A22="",B22=""),"",IF(COUNTIFS(Diagnostics!$V$5:$V$154,A22&amp;"|"&amp;B22,Diagnostics!$W$5:$W$154,1)=0,"",_xlfn.MINIFS(Diagnostics!$E$5:$E$154,Diagnostics!$V$5:$V$154,A22&amp;"|"&amp;B22,Diagnostics!$W$5:$W$154,1)))</x:f>
      </x:c>
      <x:c r="I22" s="12" t="str">
        <x:f>IF(ISNUMBER(H22),_xlfn.MAXIFS(Diagnostics!$E$5:$E$154,Diagnostics!$V$5:$V$154,A22&amp;"|"&amp;B22,Diagnostics!$W$5:$W$154,1),"")</x:f>
      </x:c>
      <x:c r="J22" s="10" t="str">
        <x:f>IF(B22="","",IF(NOT(ISNUMBER(D22)),"Not assessed",IF(NOT(ISNUMBER(F22)),"Review due",IF(AND(ISNUMBER(H22),ISNUMBER(I22),I22&gt;H22),"Reviewed","Provisional"))))</x:f>
      </x:c>
      <x:c r="K22" s="11"/>
      <x:c r="L22" s="11"/>
      <x:c r="M22" s="11"/>
    </x:row>
    <x:row r="23" ht="42" customHeight="1">
      <x:c r="A23" s="10" t="str">
        <x:f>IF(Roster!A23="","",Roster!A23)</x:f>
      </x:c>
      <x:c r="B23" s="10" t="str">
        <x:f>IF(Roster!B23="","",Roster!B23)</x:f>
      </x:c>
      <x:c r="C23" s="10" t="str">
        <x:f>IF(Roster!C23="","",Roster!C23)</x:f>
      </x:c>
      <x:c r="D23" s="12" t="str">
        <x:f>IF(OR(A23="",B23=""),"",IF(COUNTIFS(Diagnostics!$V$5:$V$154,A23&amp;"|"&amp;B23,Diagnostics!$U$5:$U$154,"&gt;=1")=0,"",_xlfn.MAXIFS(Diagnostics!$E$5:$E$154,Diagnostics!$V$5:$V$154,A23&amp;"|"&amp;B23,Diagnostics!$U$5:$U$154,"&gt;=1")))</x:f>
      </x:c>
      <x:c r="E23" s="10" t="str">
        <x:f>IF(ISNUMBER(D23),_xlfn.MAXIFS(Diagnostics!$X$5:$X$154,Diagnostics!$V$5:$V$154,A23&amp;"|"&amp;B23,Diagnostics!$E$5:$E$154,D23,Diagnostics!$U$5:$U$154,"&gt;=1"),"")</x:f>
      </x:c>
      <x:c r="F23" s="10" t="str">
        <x:f>IF(ISNUMBER(E23),IF(OR(TODAY()-D23&gt;42,AND(INDEX(Diagnostics!$T$5:$T$154,E23-4)&gt;0,INDEX(Diagnostics!$T$5:$T$154,E23-4)&lt;TODAY())),"",INDEX(Diagnostics!$U$5:$U$154,E23-4)),"")</x:f>
      </x:c>
      <x:c r="G23" s="10" t="str">
        <x:f>IF(OR(A23="",B23=""),"",COUNTIFS(Diagnostics!$V$5:$V$154,A23&amp;"|"&amp;B23,Diagnostics!$U$5:$U$154,"&gt;=1"))</x:f>
      </x:c>
      <x:c r="H23" s="12" t="str">
        <x:f>IF(OR(A23="",B23=""),"",IF(COUNTIFS(Diagnostics!$V$5:$V$154,A23&amp;"|"&amp;B23,Diagnostics!$W$5:$W$154,1)=0,"",_xlfn.MINIFS(Diagnostics!$E$5:$E$154,Diagnostics!$V$5:$V$154,A23&amp;"|"&amp;B23,Diagnostics!$W$5:$W$154,1)))</x:f>
      </x:c>
      <x:c r="I23" s="12" t="str">
        <x:f>IF(ISNUMBER(H23),_xlfn.MAXIFS(Diagnostics!$E$5:$E$154,Diagnostics!$V$5:$V$154,A23&amp;"|"&amp;B23,Diagnostics!$W$5:$W$154,1),"")</x:f>
      </x:c>
      <x:c r="J23" s="10" t="str">
        <x:f>IF(B23="","",IF(NOT(ISNUMBER(D23)),"Not assessed",IF(NOT(ISNUMBER(F23)),"Review due",IF(AND(ISNUMBER(H23),ISNUMBER(I23),I23&gt;H23),"Reviewed","Provisional"))))</x:f>
      </x:c>
      <x:c r="K23" s="11"/>
      <x:c r="L23" s="11"/>
      <x:c r="M23" s="11"/>
    </x:row>
    <x:row r="24" ht="42" customHeight="1">
      <x:c r="A24" s="10" t="str">
        <x:f>IF(Roster!A24="","",Roster!A24)</x:f>
      </x:c>
      <x:c r="B24" s="10" t="str">
        <x:f>IF(Roster!B24="","",Roster!B24)</x:f>
      </x:c>
      <x:c r="C24" s="10" t="str">
        <x:f>IF(Roster!C24="","",Roster!C24)</x:f>
      </x:c>
      <x:c r="D24" s="12" t="str">
        <x:f>IF(OR(A24="",B24=""),"",IF(COUNTIFS(Diagnostics!$V$5:$V$154,A24&amp;"|"&amp;B24,Diagnostics!$U$5:$U$154,"&gt;=1")=0,"",_xlfn.MAXIFS(Diagnostics!$E$5:$E$154,Diagnostics!$V$5:$V$154,A24&amp;"|"&amp;B24,Diagnostics!$U$5:$U$154,"&gt;=1")))</x:f>
      </x:c>
      <x:c r="E24" s="10" t="str">
        <x:f>IF(ISNUMBER(D24),_xlfn.MAXIFS(Diagnostics!$X$5:$X$154,Diagnostics!$V$5:$V$154,A24&amp;"|"&amp;B24,Diagnostics!$E$5:$E$154,D24,Diagnostics!$U$5:$U$154,"&gt;=1"),"")</x:f>
      </x:c>
      <x:c r="F24" s="10" t="str">
        <x:f>IF(ISNUMBER(E24),IF(OR(TODAY()-D24&gt;42,AND(INDEX(Diagnostics!$T$5:$T$154,E24-4)&gt;0,INDEX(Diagnostics!$T$5:$T$154,E24-4)&lt;TODAY())),"",INDEX(Diagnostics!$U$5:$U$154,E24-4)),"")</x:f>
      </x:c>
      <x:c r="G24" s="10" t="str">
        <x:f>IF(OR(A24="",B24=""),"",COUNTIFS(Diagnostics!$V$5:$V$154,A24&amp;"|"&amp;B24,Diagnostics!$U$5:$U$154,"&gt;=1"))</x:f>
      </x:c>
      <x:c r="H24" s="12" t="str">
        <x:f>IF(OR(A24="",B24=""),"",IF(COUNTIFS(Diagnostics!$V$5:$V$154,A24&amp;"|"&amp;B24,Diagnostics!$W$5:$W$154,1)=0,"",_xlfn.MINIFS(Diagnostics!$E$5:$E$154,Diagnostics!$V$5:$V$154,A24&amp;"|"&amp;B24,Diagnostics!$W$5:$W$154,1)))</x:f>
      </x:c>
      <x:c r="I24" s="12" t="str">
        <x:f>IF(ISNUMBER(H24),_xlfn.MAXIFS(Diagnostics!$E$5:$E$154,Diagnostics!$V$5:$V$154,A24&amp;"|"&amp;B24,Diagnostics!$W$5:$W$154,1),"")</x:f>
      </x:c>
      <x:c r="J24" s="10" t="str">
        <x:f>IF(B24="","",IF(NOT(ISNUMBER(D24)),"Not assessed",IF(NOT(ISNUMBER(F24)),"Review due",IF(AND(ISNUMBER(H24),ISNUMBER(I24),I24&gt;H24),"Reviewed","Provisional"))))</x:f>
      </x:c>
      <x:c r="K24" s="11"/>
      <x:c r="L24" s="11"/>
      <x:c r="M24" s="11"/>
    </x:row>
    <x:row r="25" ht="42" customHeight="1">
      <x:c r="A25" s="10" t="str">
        <x:f>IF(Roster!A25="","",Roster!A25)</x:f>
      </x:c>
      <x:c r="B25" s="10" t="str">
        <x:f>IF(Roster!B25="","",Roster!B25)</x:f>
      </x:c>
      <x:c r="C25" s="10" t="str">
        <x:f>IF(Roster!C25="","",Roster!C25)</x:f>
      </x:c>
      <x:c r="D25" s="12" t="str">
        <x:f>IF(OR(A25="",B25=""),"",IF(COUNTIFS(Diagnostics!$V$5:$V$154,A25&amp;"|"&amp;B25,Diagnostics!$U$5:$U$154,"&gt;=1")=0,"",_xlfn.MAXIFS(Diagnostics!$E$5:$E$154,Diagnostics!$V$5:$V$154,A25&amp;"|"&amp;B25,Diagnostics!$U$5:$U$154,"&gt;=1")))</x:f>
      </x:c>
      <x:c r="E25" s="10" t="str">
        <x:f>IF(ISNUMBER(D25),_xlfn.MAXIFS(Diagnostics!$X$5:$X$154,Diagnostics!$V$5:$V$154,A25&amp;"|"&amp;B25,Diagnostics!$E$5:$E$154,D25,Diagnostics!$U$5:$U$154,"&gt;=1"),"")</x:f>
      </x:c>
      <x:c r="F25" s="10" t="str">
        <x:f>IF(ISNUMBER(E25),IF(OR(TODAY()-D25&gt;42,AND(INDEX(Diagnostics!$T$5:$T$154,E25-4)&gt;0,INDEX(Diagnostics!$T$5:$T$154,E25-4)&lt;TODAY())),"",INDEX(Diagnostics!$U$5:$U$154,E25-4)),"")</x:f>
      </x:c>
      <x:c r="G25" s="10" t="str">
        <x:f>IF(OR(A25="",B25=""),"",COUNTIFS(Diagnostics!$V$5:$V$154,A25&amp;"|"&amp;B25,Diagnostics!$U$5:$U$154,"&gt;=1"))</x:f>
      </x:c>
      <x:c r="H25" s="12" t="str">
        <x:f>IF(OR(A25="",B25=""),"",IF(COUNTIFS(Diagnostics!$V$5:$V$154,A25&amp;"|"&amp;B25,Diagnostics!$W$5:$W$154,1)=0,"",_xlfn.MINIFS(Diagnostics!$E$5:$E$154,Diagnostics!$V$5:$V$154,A25&amp;"|"&amp;B25,Diagnostics!$W$5:$W$154,1)))</x:f>
      </x:c>
      <x:c r="I25" s="12" t="str">
        <x:f>IF(ISNUMBER(H25),_xlfn.MAXIFS(Diagnostics!$E$5:$E$154,Diagnostics!$V$5:$V$154,A25&amp;"|"&amp;B25,Diagnostics!$W$5:$W$154,1),"")</x:f>
      </x:c>
      <x:c r="J25" s="10" t="str">
        <x:f>IF(B25="","",IF(NOT(ISNUMBER(D25)),"Not assessed",IF(NOT(ISNUMBER(F25)),"Review due",IF(AND(ISNUMBER(H25),ISNUMBER(I25),I25&gt;H25),"Reviewed","Provisional"))))</x:f>
      </x:c>
      <x:c r="K25" s="11"/>
      <x:c r="L25" s="11"/>
      <x:c r="M25" s="11"/>
    </x:row>
    <x:row r="26" ht="42" customHeight="1">
      <x:c r="A26" s="10" t="str">
        <x:f>IF(Roster!A26="","",Roster!A26)</x:f>
      </x:c>
      <x:c r="B26" s="10" t="str">
        <x:f>IF(Roster!B26="","",Roster!B26)</x:f>
      </x:c>
      <x:c r="C26" s="10" t="str">
        <x:f>IF(Roster!C26="","",Roster!C26)</x:f>
      </x:c>
      <x:c r="D26" s="12" t="str">
        <x:f>IF(OR(A26="",B26=""),"",IF(COUNTIFS(Diagnostics!$V$5:$V$154,A26&amp;"|"&amp;B26,Diagnostics!$U$5:$U$154,"&gt;=1")=0,"",_xlfn.MAXIFS(Diagnostics!$E$5:$E$154,Diagnostics!$V$5:$V$154,A26&amp;"|"&amp;B26,Diagnostics!$U$5:$U$154,"&gt;=1")))</x:f>
      </x:c>
      <x:c r="E26" s="10" t="str">
        <x:f>IF(ISNUMBER(D26),_xlfn.MAXIFS(Diagnostics!$X$5:$X$154,Diagnostics!$V$5:$V$154,A26&amp;"|"&amp;B26,Diagnostics!$E$5:$E$154,D26,Diagnostics!$U$5:$U$154,"&gt;=1"),"")</x:f>
      </x:c>
      <x:c r="F26" s="10" t="str">
        <x:f>IF(ISNUMBER(E26),IF(OR(TODAY()-D26&gt;42,AND(INDEX(Diagnostics!$T$5:$T$154,E26-4)&gt;0,INDEX(Diagnostics!$T$5:$T$154,E26-4)&lt;TODAY())),"",INDEX(Diagnostics!$U$5:$U$154,E26-4)),"")</x:f>
      </x:c>
      <x:c r="G26" s="10" t="str">
        <x:f>IF(OR(A26="",B26=""),"",COUNTIFS(Diagnostics!$V$5:$V$154,A26&amp;"|"&amp;B26,Diagnostics!$U$5:$U$154,"&gt;=1"))</x:f>
      </x:c>
      <x:c r="H26" s="12" t="str">
        <x:f>IF(OR(A26="",B26=""),"",IF(COUNTIFS(Diagnostics!$V$5:$V$154,A26&amp;"|"&amp;B26,Diagnostics!$W$5:$W$154,1)=0,"",_xlfn.MINIFS(Diagnostics!$E$5:$E$154,Diagnostics!$V$5:$V$154,A26&amp;"|"&amp;B26,Diagnostics!$W$5:$W$154,1)))</x:f>
      </x:c>
      <x:c r="I26" s="12" t="str">
        <x:f>IF(ISNUMBER(H26),_xlfn.MAXIFS(Diagnostics!$E$5:$E$154,Diagnostics!$V$5:$V$154,A26&amp;"|"&amp;B26,Diagnostics!$W$5:$W$154,1),"")</x:f>
      </x:c>
      <x:c r="J26" s="10" t="str">
        <x:f>IF(B26="","",IF(NOT(ISNUMBER(D26)),"Not assessed",IF(NOT(ISNUMBER(F26)),"Review due",IF(AND(ISNUMBER(H26),ISNUMBER(I26),I26&gt;H26),"Reviewed","Provisional"))))</x:f>
      </x:c>
      <x:c r="K26" s="11"/>
      <x:c r="L26" s="11"/>
      <x:c r="M26" s="11"/>
    </x:row>
    <x:row r="27" ht="42" customHeight="1">
      <x:c r="A27" s="10" t="str">
        <x:f>IF(Roster!A27="","",Roster!A27)</x:f>
      </x:c>
      <x:c r="B27" s="10" t="str">
        <x:f>IF(Roster!B27="","",Roster!B27)</x:f>
      </x:c>
      <x:c r="C27" s="10" t="str">
        <x:f>IF(Roster!C27="","",Roster!C27)</x:f>
      </x:c>
      <x:c r="D27" s="12" t="str">
        <x:f>IF(OR(A27="",B27=""),"",IF(COUNTIFS(Diagnostics!$V$5:$V$154,A27&amp;"|"&amp;B27,Diagnostics!$U$5:$U$154,"&gt;=1")=0,"",_xlfn.MAXIFS(Diagnostics!$E$5:$E$154,Diagnostics!$V$5:$V$154,A27&amp;"|"&amp;B27,Diagnostics!$U$5:$U$154,"&gt;=1")))</x:f>
      </x:c>
      <x:c r="E27" s="10" t="str">
        <x:f>IF(ISNUMBER(D27),_xlfn.MAXIFS(Diagnostics!$X$5:$X$154,Diagnostics!$V$5:$V$154,A27&amp;"|"&amp;B27,Diagnostics!$E$5:$E$154,D27,Diagnostics!$U$5:$U$154,"&gt;=1"),"")</x:f>
      </x:c>
      <x:c r="F27" s="10" t="str">
        <x:f>IF(ISNUMBER(E27),IF(OR(TODAY()-D27&gt;42,AND(INDEX(Diagnostics!$T$5:$T$154,E27-4)&gt;0,INDEX(Diagnostics!$T$5:$T$154,E27-4)&lt;TODAY())),"",INDEX(Diagnostics!$U$5:$U$154,E27-4)),"")</x:f>
      </x:c>
      <x:c r="G27" s="10" t="str">
        <x:f>IF(OR(A27="",B27=""),"",COUNTIFS(Diagnostics!$V$5:$V$154,A27&amp;"|"&amp;B27,Diagnostics!$U$5:$U$154,"&gt;=1"))</x:f>
      </x:c>
      <x:c r="H27" s="12" t="str">
        <x:f>IF(OR(A27="",B27=""),"",IF(COUNTIFS(Diagnostics!$V$5:$V$154,A27&amp;"|"&amp;B27,Diagnostics!$W$5:$W$154,1)=0,"",_xlfn.MINIFS(Diagnostics!$E$5:$E$154,Diagnostics!$V$5:$V$154,A27&amp;"|"&amp;B27,Diagnostics!$W$5:$W$154,1)))</x:f>
      </x:c>
      <x:c r="I27" s="12" t="str">
        <x:f>IF(ISNUMBER(H27),_xlfn.MAXIFS(Diagnostics!$E$5:$E$154,Diagnostics!$V$5:$V$154,A27&amp;"|"&amp;B27,Diagnostics!$W$5:$W$154,1),"")</x:f>
      </x:c>
      <x:c r="J27" s="10" t="str">
        <x:f>IF(B27="","",IF(NOT(ISNUMBER(D27)),"Not assessed",IF(NOT(ISNUMBER(F27)),"Review due",IF(AND(ISNUMBER(H27),ISNUMBER(I27),I27&gt;H27),"Reviewed","Provisional"))))</x:f>
      </x:c>
      <x:c r="K27" s="11"/>
      <x:c r="L27" s="11"/>
      <x:c r="M27" s="11"/>
    </x:row>
    <x:row r="28" ht="42" customHeight="1">
      <x:c r="A28" s="10" t="str">
        <x:f>IF(Roster!A28="","",Roster!A28)</x:f>
      </x:c>
      <x:c r="B28" s="10" t="str">
        <x:f>IF(Roster!B28="","",Roster!B28)</x:f>
      </x:c>
      <x:c r="C28" s="10" t="str">
        <x:f>IF(Roster!C28="","",Roster!C28)</x:f>
      </x:c>
      <x:c r="D28" s="12" t="str">
        <x:f>IF(OR(A28="",B28=""),"",IF(COUNTIFS(Diagnostics!$V$5:$V$154,A28&amp;"|"&amp;B28,Diagnostics!$U$5:$U$154,"&gt;=1")=0,"",_xlfn.MAXIFS(Diagnostics!$E$5:$E$154,Diagnostics!$V$5:$V$154,A28&amp;"|"&amp;B28,Diagnostics!$U$5:$U$154,"&gt;=1")))</x:f>
      </x:c>
      <x:c r="E28" s="10" t="str">
        <x:f>IF(ISNUMBER(D28),_xlfn.MAXIFS(Diagnostics!$X$5:$X$154,Diagnostics!$V$5:$V$154,A28&amp;"|"&amp;B28,Diagnostics!$E$5:$E$154,D28,Diagnostics!$U$5:$U$154,"&gt;=1"),"")</x:f>
      </x:c>
      <x:c r="F28" s="10" t="str">
        <x:f>IF(ISNUMBER(E28),IF(OR(TODAY()-D28&gt;42,AND(INDEX(Diagnostics!$T$5:$T$154,E28-4)&gt;0,INDEX(Diagnostics!$T$5:$T$154,E28-4)&lt;TODAY())),"",INDEX(Diagnostics!$U$5:$U$154,E28-4)),"")</x:f>
      </x:c>
      <x:c r="G28" s="10" t="str">
        <x:f>IF(OR(A28="",B28=""),"",COUNTIFS(Diagnostics!$V$5:$V$154,A28&amp;"|"&amp;B28,Diagnostics!$U$5:$U$154,"&gt;=1"))</x:f>
      </x:c>
      <x:c r="H28" s="12" t="str">
        <x:f>IF(OR(A28="",B28=""),"",IF(COUNTIFS(Diagnostics!$V$5:$V$154,A28&amp;"|"&amp;B28,Diagnostics!$W$5:$W$154,1)=0,"",_xlfn.MINIFS(Diagnostics!$E$5:$E$154,Diagnostics!$V$5:$V$154,A28&amp;"|"&amp;B28,Diagnostics!$W$5:$W$154,1)))</x:f>
      </x:c>
      <x:c r="I28" s="12" t="str">
        <x:f>IF(ISNUMBER(H28),_xlfn.MAXIFS(Diagnostics!$E$5:$E$154,Diagnostics!$V$5:$V$154,A28&amp;"|"&amp;B28,Diagnostics!$W$5:$W$154,1),"")</x:f>
      </x:c>
      <x:c r="J28" s="10" t="str">
        <x:f>IF(B28="","",IF(NOT(ISNUMBER(D28)),"Not assessed",IF(NOT(ISNUMBER(F28)),"Review due",IF(AND(ISNUMBER(H28),ISNUMBER(I28),I28&gt;H28),"Reviewed","Provisional"))))</x:f>
      </x:c>
      <x:c r="K28" s="11"/>
      <x:c r="L28" s="11"/>
      <x:c r="M28" s="11"/>
    </x:row>
    <x:row r="29" ht="42" customHeight="1">
      <x:c r="A29" s="10" t="str">
        <x:f>IF(Roster!A29="","",Roster!A29)</x:f>
      </x:c>
      <x:c r="B29" s="10" t="str">
        <x:f>IF(Roster!B29="","",Roster!B29)</x:f>
      </x:c>
      <x:c r="C29" s="10" t="str">
        <x:f>IF(Roster!C29="","",Roster!C29)</x:f>
      </x:c>
      <x:c r="D29" s="12" t="str">
        <x:f>IF(OR(A29="",B29=""),"",IF(COUNTIFS(Diagnostics!$V$5:$V$154,A29&amp;"|"&amp;B29,Diagnostics!$U$5:$U$154,"&gt;=1")=0,"",_xlfn.MAXIFS(Diagnostics!$E$5:$E$154,Diagnostics!$V$5:$V$154,A29&amp;"|"&amp;B29,Diagnostics!$U$5:$U$154,"&gt;=1")))</x:f>
      </x:c>
      <x:c r="E29" s="10" t="str">
        <x:f>IF(ISNUMBER(D29),_xlfn.MAXIFS(Diagnostics!$X$5:$X$154,Diagnostics!$V$5:$V$154,A29&amp;"|"&amp;B29,Diagnostics!$E$5:$E$154,D29,Diagnostics!$U$5:$U$154,"&gt;=1"),"")</x:f>
      </x:c>
      <x:c r="F29" s="10" t="str">
        <x:f>IF(ISNUMBER(E29),IF(OR(TODAY()-D29&gt;42,AND(INDEX(Diagnostics!$T$5:$T$154,E29-4)&gt;0,INDEX(Diagnostics!$T$5:$T$154,E29-4)&lt;TODAY())),"",INDEX(Diagnostics!$U$5:$U$154,E29-4)),"")</x:f>
      </x:c>
      <x:c r="G29" s="10" t="str">
        <x:f>IF(OR(A29="",B29=""),"",COUNTIFS(Diagnostics!$V$5:$V$154,A29&amp;"|"&amp;B29,Diagnostics!$U$5:$U$154,"&gt;=1"))</x:f>
      </x:c>
      <x:c r="H29" s="12" t="str">
        <x:f>IF(OR(A29="",B29=""),"",IF(COUNTIFS(Diagnostics!$V$5:$V$154,A29&amp;"|"&amp;B29,Diagnostics!$W$5:$W$154,1)=0,"",_xlfn.MINIFS(Diagnostics!$E$5:$E$154,Diagnostics!$V$5:$V$154,A29&amp;"|"&amp;B29,Diagnostics!$W$5:$W$154,1)))</x:f>
      </x:c>
      <x:c r="I29" s="12" t="str">
        <x:f>IF(ISNUMBER(H29),_xlfn.MAXIFS(Diagnostics!$E$5:$E$154,Diagnostics!$V$5:$V$154,A29&amp;"|"&amp;B29,Diagnostics!$W$5:$W$154,1),"")</x:f>
      </x:c>
      <x:c r="J29" s="10" t="str">
        <x:f>IF(B29="","",IF(NOT(ISNUMBER(D29)),"Not assessed",IF(NOT(ISNUMBER(F29)),"Review due",IF(AND(ISNUMBER(H29),ISNUMBER(I29),I29&gt;H29),"Reviewed","Provisional"))))</x:f>
      </x:c>
      <x:c r="K29" s="11"/>
      <x:c r="L29" s="11"/>
      <x:c r="M29" s="11"/>
    </x:row>
    <x:row r="30" ht="42" customHeight="1">
      <x:c r="A30" s="10" t="str">
        <x:f>IF(Roster!A30="","",Roster!A30)</x:f>
      </x:c>
      <x:c r="B30" s="10" t="str">
        <x:f>IF(Roster!B30="","",Roster!B30)</x:f>
      </x:c>
      <x:c r="C30" s="10" t="str">
        <x:f>IF(Roster!C30="","",Roster!C30)</x:f>
      </x:c>
      <x:c r="D30" s="12" t="str">
        <x:f>IF(OR(A30="",B30=""),"",IF(COUNTIFS(Diagnostics!$V$5:$V$154,A30&amp;"|"&amp;B30,Diagnostics!$U$5:$U$154,"&gt;=1")=0,"",_xlfn.MAXIFS(Diagnostics!$E$5:$E$154,Diagnostics!$V$5:$V$154,A30&amp;"|"&amp;B30,Diagnostics!$U$5:$U$154,"&gt;=1")))</x:f>
      </x:c>
      <x:c r="E30" s="10" t="str">
        <x:f>IF(ISNUMBER(D30),_xlfn.MAXIFS(Diagnostics!$X$5:$X$154,Diagnostics!$V$5:$V$154,A30&amp;"|"&amp;B30,Diagnostics!$E$5:$E$154,D30,Diagnostics!$U$5:$U$154,"&gt;=1"),"")</x:f>
      </x:c>
      <x:c r="F30" s="10" t="str">
        <x:f>IF(ISNUMBER(E30),IF(OR(TODAY()-D30&gt;42,AND(INDEX(Diagnostics!$T$5:$T$154,E30-4)&gt;0,INDEX(Diagnostics!$T$5:$T$154,E30-4)&lt;TODAY())),"",INDEX(Diagnostics!$U$5:$U$154,E30-4)),"")</x:f>
      </x:c>
      <x:c r="G30" s="10" t="str">
        <x:f>IF(OR(A30="",B30=""),"",COUNTIFS(Diagnostics!$V$5:$V$154,A30&amp;"|"&amp;B30,Diagnostics!$U$5:$U$154,"&gt;=1"))</x:f>
      </x:c>
      <x:c r="H30" s="12" t="str">
        <x:f>IF(OR(A30="",B30=""),"",IF(COUNTIFS(Diagnostics!$V$5:$V$154,A30&amp;"|"&amp;B30,Diagnostics!$W$5:$W$154,1)=0,"",_xlfn.MINIFS(Diagnostics!$E$5:$E$154,Diagnostics!$V$5:$V$154,A30&amp;"|"&amp;B30,Diagnostics!$W$5:$W$154,1)))</x:f>
      </x:c>
      <x:c r="I30" s="12" t="str">
        <x:f>IF(ISNUMBER(H30),_xlfn.MAXIFS(Diagnostics!$E$5:$E$154,Diagnostics!$V$5:$V$154,A30&amp;"|"&amp;B30,Diagnostics!$W$5:$W$154,1),"")</x:f>
      </x:c>
      <x:c r="J30" s="10" t="str">
        <x:f>IF(B30="","",IF(NOT(ISNUMBER(D30)),"Not assessed",IF(NOT(ISNUMBER(F30)),"Review due",IF(AND(ISNUMBER(H30),ISNUMBER(I30),I30&gt;H30),"Reviewed","Provisional"))))</x:f>
      </x:c>
      <x:c r="K30" s="11"/>
      <x:c r="L30" s="11"/>
      <x:c r="M30" s="11"/>
    </x:row>
    <x:row r="31" ht="42" customHeight="1">
      <x:c r="A31" s="10" t="str">
        <x:f>IF(Roster!A31="","",Roster!A31)</x:f>
      </x:c>
      <x:c r="B31" s="10" t="str">
        <x:f>IF(Roster!B31="","",Roster!B31)</x:f>
      </x:c>
      <x:c r="C31" s="10" t="str">
        <x:f>IF(Roster!C31="","",Roster!C31)</x:f>
      </x:c>
      <x:c r="D31" s="12" t="str">
        <x:f>IF(OR(A31="",B31=""),"",IF(COUNTIFS(Diagnostics!$V$5:$V$154,A31&amp;"|"&amp;B31,Diagnostics!$U$5:$U$154,"&gt;=1")=0,"",_xlfn.MAXIFS(Diagnostics!$E$5:$E$154,Diagnostics!$V$5:$V$154,A31&amp;"|"&amp;B31,Diagnostics!$U$5:$U$154,"&gt;=1")))</x:f>
      </x:c>
      <x:c r="E31" s="10" t="str">
        <x:f>IF(ISNUMBER(D31),_xlfn.MAXIFS(Diagnostics!$X$5:$X$154,Diagnostics!$V$5:$V$154,A31&amp;"|"&amp;B31,Diagnostics!$E$5:$E$154,D31,Diagnostics!$U$5:$U$154,"&gt;=1"),"")</x:f>
      </x:c>
      <x:c r="F31" s="10" t="str">
        <x:f>IF(ISNUMBER(E31),IF(OR(TODAY()-D31&gt;42,AND(INDEX(Diagnostics!$T$5:$T$154,E31-4)&gt;0,INDEX(Diagnostics!$T$5:$T$154,E31-4)&lt;TODAY())),"",INDEX(Diagnostics!$U$5:$U$154,E31-4)),"")</x:f>
      </x:c>
      <x:c r="G31" s="10" t="str">
        <x:f>IF(OR(A31="",B31=""),"",COUNTIFS(Diagnostics!$V$5:$V$154,A31&amp;"|"&amp;B31,Diagnostics!$U$5:$U$154,"&gt;=1"))</x:f>
      </x:c>
      <x:c r="H31" s="12" t="str">
        <x:f>IF(OR(A31="",B31=""),"",IF(COUNTIFS(Diagnostics!$V$5:$V$154,A31&amp;"|"&amp;B31,Diagnostics!$W$5:$W$154,1)=0,"",_xlfn.MINIFS(Diagnostics!$E$5:$E$154,Diagnostics!$V$5:$V$154,A31&amp;"|"&amp;B31,Diagnostics!$W$5:$W$154,1)))</x:f>
      </x:c>
      <x:c r="I31" s="12" t="str">
        <x:f>IF(ISNUMBER(H31),_xlfn.MAXIFS(Diagnostics!$E$5:$E$154,Diagnostics!$V$5:$V$154,A31&amp;"|"&amp;B31,Diagnostics!$W$5:$W$154,1),"")</x:f>
      </x:c>
      <x:c r="J31" s="10" t="str">
        <x:f>IF(B31="","",IF(NOT(ISNUMBER(D31)),"Not assessed",IF(NOT(ISNUMBER(F31)),"Review due",IF(AND(ISNUMBER(H31),ISNUMBER(I31),I31&gt;H31),"Reviewed","Provisional"))))</x:f>
      </x:c>
      <x:c r="K31" s="11"/>
      <x:c r="L31" s="11"/>
      <x:c r="M31" s="11"/>
    </x:row>
    <x:row r="32" ht="42" customHeight="1">
      <x:c r="A32" s="10" t="str">
        <x:f>IF(Roster!A32="","",Roster!A32)</x:f>
      </x:c>
      <x:c r="B32" s="10" t="str">
        <x:f>IF(Roster!B32="","",Roster!B32)</x:f>
      </x:c>
      <x:c r="C32" s="10" t="str">
        <x:f>IF(Roster!C32="","",Roster!C32)</x:f>
      </x:c>
      <x:c r="D32" s="12" t="str">
        <x:f>IF(OR(A32="",B32=""),"",IF(COUNTIFS(Diagnostics!$V$5:$V$154,A32&amp;"|"&amp;B32,Diagnostics!$U$5:$U$154,"&gt;=1")=0,"",_xlfn.MAXIFS(Diagnostics!$E$5:$E$154,Diagnostics!$V$5:$V$154,A32&amp;"|"&amp;B32,Diagnostics!$U$5:$U$154,"&gt;=1")))</x:f>
      </x:c>
      <x:c r="E32" s="10" t="str">
        <x:f>IF(ISNUMBER(D32),_xlfn.MAXIFS(Diagnostics!$X$5:$X$154,Diagnostics!$V$5:$V$154,A32&amp;"|"&amp;B32,Diagnostics!$E$5:$E$154,D32,Diagnostics!$U$5:$U$154,"&gt;=1"),"")</x:f>
      </x:c>
      <x:c r="F32" s="10" t="str">
        <x:f>IF(ISNUMBER(E32),IF(OR(TODAY()-D32&gt;42,AND(INDEX(Diagnostics!$T$5:$T$154,E32-4)&gt;0,INDEX(Diagnostics!$T$5:$T$154,E32-4)&lt;TODAY())),"",INDEX(Diagnostics!$U$5:$U$154,E32-4)),"")</x:f>
      </x:c>
      <x:c r="G32" s="10" t="str">
        <x:f>IF(OR(A32="",B32=""),"",COUNTIFS(Diagnostics!$V$5:$V$154,A32&amp;"|"&amp;B32,Diagnostics!$U$5:$U$154,"&gt;=1"))</x:f>
      </x:c>
      <x:c r="H32" s="12" t="str">
        <x:f>IF(OR(A32="",B32=""),"",IF(COUNTIFS(Diagnostics!$V$5:$V$154,A32&amp;"|"&amp;B32,Diagnostics!$W$5:$W$154,1)=0,"",_xlfn.MINIFS(Diagnostics!$E$5:$E$154,Diagnostics!$V$5:$V$154,A32&amp;"|"&amp;B32,Diagnostics!$W$5:$W$154,1)))</x:f>
      </x:c>
      <x:c r="I32" s="12" t="str">
        <x:f>IF(ISNUMBER(H32),_xlfn.MAXIFS(Diagnostics!$E$5:$E$154,Diagnostics!$V$5:$V$154,A32&amp;"|"&amp;B32,Diagnostics!$W$5:$W$154,1),"")</x:f>
      </x:c>
      <x:c r="J32" s="10" t="str">
        <x:f>IF(B32="","",IF(NOT(ISNUMBER(D32)),"Not assessed",IF(NOT(ISNUMBER(F32)),"Review due",IF(AND(ISNUMBER(H32),ISNUMBER(I32),I32&gt;H32),"Reviewed","Provisional"))))</x:f>
      </x:c>
      <x:c r="K32" s="11"/>
      <x:c r="L32" s="11"/>
      <x:c r="M32" s="11"/>
    </x:row>
    <x:row r="33" ht="42" customHeight="1">
      <x:c r="A33" s="10" t="str">
        <x:f>IF(Roster!A33="","",Roster!A33)</x:f>
      </x:c>
      <x:c r="B33" s="10" t="str">
        <x:f>IF(Roster!B33="","",Roster!B33)</x:f>
      </x:c>
      <x:c r="C33" s="10" t="str">
        <x:f>IF(Roster!C33="","",Roster!C33)</x:f>
      </x:c>
      <x:c r="D33" s="12" t="str">
        <x:f>IF(OR(A33="",B33=""),"",IF(COUNTIFS(Diagnostics!$V$5:$V$154,A33&amp;"|"&amp;B33,Diagnostics!$U$5:$U$154,"&gt;=1")=0,"",_xlfn.MAXIFS(Diagnostics!$E$5:$E$154,Diagnostics!$V$5:$V$154,A33&amp;"|"&amp;B33,Diagnostics!$U$5:$U$154,"&gt;=1")))</x:f>
      </x:c>
      <x:c r="E33" s="10" t="str">
        <x:f>IF(ISNUMBER(D33),_xlfn.MAXIFS(Diagnostics!$X$5:$X$154,Diagnostics!$V$5:$V$154,A33&amp;"|"&amp;B33,Diagnostics!$E$5:$E$154,D33,Diagnostics!$U$5:$U$154,"&gt;=1"),"")</x:f>
      </x:c>
      <x:c r="F33" s="10" t="str">
        <x:f>IF(ISNUMBER(E33),IF(OR(TODAY()-D33&gt;42,AND(INDEX(Diagnostics!$T$5:$T$154,E33-4)&gt;0,INDEX(Diagnostics!$T$5:$T$154,E33-4)&lt;TODAY())),"",INDEX(Diagnostics!$U$5:$U$154,E33-4)),"")</x:f>
      </x:c>
      <x:c r="G33" s="10" t="str">
        <x:f>IF(OR(A33="",B33=""),"",COUNTIFS(Diagnostics!$V$5:$V$154,A33&amp;"|"&amp;B33,Diagnostics!$U$5:$U$154,"&gt;=1"))</x:f>
      </x:c>
      <x:c r="H33" s="12" t="str">
        <x:f>IF(OR(A33="",B33=""),"",IF(COUNTIFS(Diagnostics!$V$5:$V$154,A33&amp;"|"&amp;B33,Diagnostics!$W$5:$W$154,1)=0,"",_xlfn.MINIFS(Diagnostics!$E$5:$E$154,Diagnostics!$V$5:$V$154,A33&amp;"|"&amp;B33,Diagnostics!$W$5:$W$154,1)))</x:f>
      </x:c>
      <x:c r="I33" s="12" t="str">
        <x:f>IF(ISNUMBER(H33),_xlfn.MAXIFS(Diagnostics!$E$5:$E$154,Diagnostics!$V$5:$V$154,A33&amp;"|"&amp;B33,Diagnostics!$W$5:$W$154,1),"")</x:f>
      </x:c>
      <x:c r="J33" s="10" t="str">
        <x:f>IF(B33="","",IF(NOT(ISNUMBER(D33)),"Not assessed",IF(NOT(ISNUMBER(F33)),"Review due",IF(AND(ISNUMBER(H33),ISNUMBER(I33),I33&gt;H33),"Reviewed","Provisional"))))</x:f>
      </x:c>
      <x:c r="K33" s="11"/>
      <x:c r="L33" s="11"/>
      <x:c r="M33" s="11"/>
    </x:row>
    <x:row r="34" ht="42" customHeight="1">
      <x:c r="A34" s="10" t="str">
        <x:f>IF(Roster!A34="","",Roster!A34)</x:f>
      </x:c>
      <x:c r="B34" s="10" t="str">
        <x:f>IF(Roster!B34="","",Roster!B34)</x:f>
      </x:c>
      <x:c r="C34" s="10" t="str">
        <x:f>IF(Roster!C34="","",Roster!C34)</x:f>
      </x:c>
      <x:c r="D34" s="12" t="str">
        <x:f>IF(OR(A34="",B34=""),"",IF(COUNTIFS(Diagnostics!$V$5:$V$154,A34&amp;"|"&amp;B34,Diagnostics!$U$5:$U$154,"&gt;=1")=0,"",_xlfn.MAXIFS(Diagnostics!$E$5:$E$154,Diagnostics!$V$5:$V$154,A34&amp;"|"&amp;B34,Diagnostics!$U$5:$U$154,"&gt;=1")))</x:f>
      </x:c>
      <x:c r="E34" s="10" t="str">
        <x:f>IF(ISNUMBER(D34),_xlfn.MAXIFS(Diagnostics!$X$5:$X$154,Diagnostics!$V$5:$V$154,A34&amp;"|"&amp;B34,Diagnostics!$E$5:$E$154,D34,Diagnostics!$U$5:$U$154,"&gt;=1"),"")</x:f>
      </x:c>
      <x:c r="F34" s="10" t="str">
        <x:f>IF(ISNUMBER(E34),IF(OR(TODAY()-D34&gt;42,AND(INDEX(Diagnostics!$T$5:$T$154,E34-4)&gt;0,INDEX(Diagnostics!$T$5:$T$154,E34-4)&lt;TODAY())),"",INDEX(Diagnostics!$U$5:$U$154,E34-4)),"")</x:f>
      </x:c>
      <x:c r="G34" s="10" t="str">
        <x:f>IF(OR(A34="",B34=""),"",COUNTIFS(Diagnostics!$V$5:$V$154,A34&amp;"|"&amp;B34,Diagnostics!$U$5:$U$154,"&gt;=1"))</x:f>
      </x:c>
      <x:c r="H34" s="12" t="str">
        <x:f>IF(OR(A34="",B34=""),"",IF(COUNTIFS(Diagnostics!$V$5:$V$154,A34&amp;"|"&amp;B34,Diagnostics!$W$5:$W$154,1)=0,"",_xlfn.MINIFS(Diagnostics!$E$5:$E$154,Diagnostics!$V$5:$V$154,A34&amp;"|"&amp;B34,Diagnostics!$W$5:$W$154,1)))</x:f>
      </x:c>
      <x:c r="I34" s="12" t="str">
        <x:f>IF(ISNUMBER(H34),_xlfn.MAXIFS(Diagnostics!$E$5:$E$154,Diagnostics!$V$5:$V$154,A34&amp;"|"&amp;B34,Diagnostics!$W$5:$W$154,1),"")</x:f>
      </x:c>
      <x:c r="J34" s="10" t="str">
        <x:f>IF(B34="","",IF(NOT(ISNUMBER(D34)),"Not assessed",IF(NOT(ISNUMBER(F34)),"Review due",IF(AND(ISNUMBER(H34),ISNUMBER(I34),I34&gt;H34),"Reviewed","Provisional"))))</x:f>
      </x:c>
      <x:c r="K34" s="11"/>
      <x:c r="L34" s="11"/>
      <x:c r="M34" s="11"/>
    </x:row>
    <x:row r="35" ht="42" customHeight="1">
      <x:c r="A35" s="10" t="str">
        <x:f>IF(Roster!A35="","",Roster!A35)</x:f>
      </x:c>
      <x:c r="B35" s="10" t="str">
        <x:f>IF(Roster!B35="","",Roster!B35)</x:f>
      </x:c>
      <x:c r="C35" s="10" t="str">
        <x:f>IF(Roster!C35="","",Roster!C35)</x:f>
      </x:c>
      <x:c r="D35" s="12" t="str">
        <x:f>IF(OR(A35="",B35=""),"",IF(COUNTIFS(Diagnostics!$V$5:$V$154,A35&amp;"|"&amp;B35,Diagnostics!$U$5:$U$154,"&gt;=1")=0,"",_xlfn.MAXIFS(Diagnostics!$E$5:$E$154,Diagnostics!$V$5:$V$154,A35&amp;"|"&amp;B35,Diagnostics!$U$5:$U$154,"&gt;=1")))</x:f>
      </x:c>
      <x:c r="E35" s="10" t="str">
        <x:f>IF(ISNUMBER(D35),_xlfn.MAXIFS(Diagnostics!$X$5:$X$154,Diagnostics!$V$5:$V$154,A35&amp;"|"&amp;B35,Diagnostics!$E$5:$E$154,D35,Diagnostics!$U$5:$U$154,"&gt;=1"),"")</x:f>
      </x:c>
      <x:c r="F35" s="10" t="str">
        <x:f>IF(ISNUMBER(E35),IF(OR(TODAY()-D35&gt;42,AND(INDEX(Diagnostics!$T$5:$T$154,E35-4)&gt;0,INDEX(Diagnostics!$T$5:$T$154,E35-4)&lt;TODAY())),"",INDEX(Diagnostics!$U$5:$U$154,E35-4)),"")</x:f>
      </x:c>
      <x:c r="G35" s="10" t="str">
        <x:f>IF(OR(A35="",B35=""),"",COUNTIFS(Diagnostics!$V$5:$V$154,A35&amp;"|"&amp;B35,Diagnostics!$U$5:$U$154,"&gt;=1"))</x:f>
      </x:c>
      <x:c r="H35" s="12" t="str">
        <x:f>IF(OR(A35="",B35=""),"",IF(COUNTIFS(Diagnostics!$V$5:$V$154,A35&amp;"|"&amp;B35,Diagnostics!$W$5:$W$154,1)=0,"",_xlfn.MINIFS(Diagnostics!$E$5:$E$154,Diagnostics!$V$5:$V$154,A35&amp;"|"&amp;B35,Diagnostics!$W$5:$W$154,1)))</x:f>
      </x:c>
      <x:c r="I35" s="12" t="str">
        <x:f>IF(ISNUMBER(H35),_xlfn.MAXIFS(Diagnostics!$E$5:$E$154,Diagnostics!$V$5:$V$154,A35&amp;"|"&amp;B35,Diagnostics!$W$5:$W$154,1),"")</x:f>
      </x:c>
      <x:c r="J35" s="10" t="str">
        <x:f>IF(B35="","",IF(NOT(ISNUMBER(D35)),"Not assessed",IF(NOT(ISNUMBER(F35)),"Review due",IF(AND(ISNUMBER(H35),ISNUMBER(I35),I35&gt;H35),"Reviewed","Provisional"))))</x:f>
      </x:c>
      <x:c r="K35" s="11"/>
      <x:c r="L35" s="11"/>
      <x:c r="M35" s="11"/>
    </x:row>
    <x:row r="36" ht="42" customHeight="1">
      <x:c r="A36" s="10" t="str">
        <x:f>IF(Roster!A36="","",Roster!A36)</x:f>
      </x:c>
      <x:c r="B36" s="10" t="str">
        <x:f>IF(Roster!B36="","",Roster!B36)</x:f>
      </x:c>
      <x:c r="C36" s="10" t="str">
        <x:f>IF(Roster!C36="","",Roster!C36)</x:f>
      </x:c>
      <x:c r="D36" s="12" t="str">
        <x:f>IF(OR(A36="",B36=""),"",IF(COUNTIFS(Diagnostics!$V$5:$V$154,A36&amp;"|"&amp;B36,Diagnostics!$U$5:$U$154,"&gt;=1")=0,"",_xlfn.MAXIFS(Diagnostics!$E$5:$E$154,Diagnostics!$V$5:$V$154,A36&amp;"|"&amp;B36,Diagnostics!$U$5:$U$154,"&gt;=1")))</x:f>
      </x:c>
      <x:c r="E36" s="10" t="str">
        <x:f>IF(ISNUMBER(D36),_xlfn.MAXIFS(Diagnostics!$X$5:$X$154,Diagnostics!$V$5:$V$154,A36&amp;"|"&amp;B36,Diagnostics!$E$5:$E$154,D36,Diagnostics!$U$5:$U$154,"&gt;=1"),"")</x:f>
      </x:c>
      <x:c r="F36" s="10" t="str">
        <x:f>IF(ISNUMBER(E36),IF(OR(TODAY()-D36&gt;42,AND(INDEX(Diagnostics!$T$5:$T$154,E36-4)&gt;0,INDEX(Diagnostics!$T$5:$T$154,E36-4)&lt;TODAY())),"",INDEX(Diagnostics!$U$5:$U$154,E36-4)),"")</x:f>
      </x:c>
      <x:c r="G36" s="10" t="str">
        <x:f>IF(OR(A36="",B36=""),"",COUNTIFS(Diagnostics!$V$5:$V$154,A36&amp;"|"&amp;B36,Diagnostics!$U$5:$U$154,"&gt;=1"))</x:f>
      </x:c>
      <x:c r="H36" s="12" t="str">
        <x:f>IF(OR(A36="",B36=""),"",IF(COUNTIFS(Diagnostics!$V$5:$V$154,A36&amp;"|"&amp;B36,Diagnostics!$W$5:$W$154,1)=0,"",_xlfn.MINIFS(Diagnostics!$E$5:$E$154,Diagnostics!$V$5:$V$154,A36&amp;"|"&amp;B36,Diagnostics!$W$5:$W$154,1)))</x:f>
      </x:c>
      <x:c r="I36" s="12" t="str">
        <x:f>IF(ISNUMBER(H36),_xlfn.MAXIFS(Diagnostics!$E$5:$E$154,Diagnostics!$V$5:$V$154,A36&amp;"|"&amp;B36,Diagnostics!$W$5:$W$154,1),"")</x:f>
      </x:c>
      <x:c r="J36" s="10" t="str">
        <x:f>IF(B36="","",IF(NOT(ISNUMBER(D36)),"Not assessed",IF(NOT(ISNUMBER(F36)),"Review due",IF(AND(ISNUMBER(H36),ISNUMBER(I36),I36&gt;H36),"Reviewed","Provisional"))))</x:f>
      </x:c>
      <x:c r="K36" s="11"/>
      <x:c r="L36" s="11"/>
      <x:c r="M36" s="11"/>
    </x:row>
    <x:row r="37" ht="42" customHeight="1">
      <x:c r="A37" s="10" t="str">
        <x:f>IF(Roster!A37="","",Roster!A37)</x:f>
      </x:c>
      <x:c r="B37" s="10" t="str">
        <x:f>IF(Roster!B37="","",Roster!B37)</x:f>
      </x:c>
      <x:c r="C37" s="10" t="str">
        <x:f>IF(Roster!C37="","",Roster!C37)</x:f>
      </x:c>
      <x:c r="D37" s="12" t="str">
        <x:f>IF(OR(A37="",B37=""),"",IF(COUNTIFS(Diagnostics!$V$5:$V$154,A37&amp;"|"&amp;B37,Diagnostics!$U$5:$U$154,"&gt;=1")=0,"",_xlfn.MAXIFS(Diagnostics!$E$5:$E$154,Diagnostics!$V$5:$V$154,A37&amp;"|"&amp;B37,Diagnostics!$U$5:$U$154,"&gt;=1")))</x:f>
      </x:c>
      <x:c r="E37" s="10" t="str">
        <x:f>IF(ISNUMBER(D37),_xlfn.MAXIFS(Diagnostics!$X$5:$X$154,Diagnostics!$V$5:$V$154,A37&amp;"|"&amp;B37,Diagnostics!$E$5:$E$154,D37,Diagnostics!$U$5:$U$154,"&gt;=1"),"")</x:f>
      </x:c>
      <x:c r="F37" s="10" t="str">
        <x:f>IF(ISNUMBER(E37),IF(OR(TODAY()-D37&gt;42,AND(INDEX(Diagnostics!$T$5:$T$154,E37-4)&gt;0,INDEX(Diagnostics!$T$5:$T$154,E37-4)&lt;TODAY())),"",INDEX(Diagnostics!$U$5:$U$154,E37-4)),"")</x:f>
      </x:c>
      <x:c r="G37" s="10" t="str">
        <x:f>IF(OR(A37="",B37=""),"",COUNTIFS(Diagnostics!$V$5:$V$154,A37&amp;"|"&amp;B37,Diagnostics!$U$5:$U$154,"&gt;=1"))</x:f>
      </x:c>
      <x:c r="H37" s="12" t="str">
        <x:f>IF(OR(A37="",B37=""),"",IF(COUNTIFS(Diagnostics!$V$5:$V$154,A37&amp;"|"&amp;B37,Diagnostics!$W$5:$W$154,1)=0,"",_xlfn.MINIFS(Diagnostics!$E$5:$E$154,Diagnostics!$V$5:$V$154,A37&amp;"|"&amp;B37,Diagnostics!$W$5:$W$154,1)))</x:f>
      </x:c>
      <x:c r="I37" s="12" t="str">
        <x:f>IF(ISNUMBER(H37),_xlfn.MAXIFS(Diagnostics!$E$5:$E$154,Diagnostics!$V$5:$V$154,A37&amp;"|"&amp;B37,Diagnostics!$W$5:$W$154,1),"")</x:f>
      </x:c>
      <x:c r="J37" s="10" t="str">
        <x:f>IF(B37="","",IF(NOT(ISNUMBER(D37)),"Not assessed",IF(NOT(ISNUMBER(F37)),"Review due",IF(AND(ISNUMBER(H37),ISNUMBER(I37),I37&gt;H37),"Reviewed","Provisional"))))</x:f>
      </x:c>
      <x:c r="K37" s="11"/>
      <x:c r="L37" s="11"/>
      <x:c r="M37" s="11"/>
    </x:row>
    <x:row r="38" ht="42" customHeight="1">
      <x:c r="A38" s="10" t="str">
        <x:f>IF(Roster!A38="","",Roster!A38)</x:f>
      </x:c>
      <x:c r="B38" s="10" t="str">
        <x:f>IF(Roster!B38="","",Roster!B38)</x:f>
      </x:c>
      <x:c r="C38" s="10" t="str">
        <x:f>IF(Roster!C38="","",Roster!C38)</x:f>
      </x:c>
      <x:c r="D38" s="12" t="str">
        <x:f>IF(OR(A38="",B38=""),"",IF(COUNTIFS(Diagnostics!$V$5:$V$154,A38&amp;"|"&amp;B38,Diagnostics!$U$5:$U$154,"&gt;=1")=0,"",_xlfn.MAXIFS(Diagnostics!$E$5:$E$154,Diagnostics!$V$5:$V$154,A38&amp;"|"&amp;B38,Diagnostics!$U$5:$U$154,"&gt;=1")))</x:f>
      </x:c>
      <x:c r="E38" s="10" t="str">
        <x:f>IF(ISNUMBER(D38),_xlfn.MAXIFS(Diagnostics!$X$5:$X$154,Diagnostics!$V$5:$V$154,A38&amp;"|"&amp;B38,Diagnostics!$E$5:$E$154,D38,Diagnostics!$U$5:$U$154,"&gt;=1"),"")</x:f>
      </x:c>
      <x:c r="F38" s="10" t="str">
        <x:f>IF(ISNUMBER(E38),IF(OR(TODAY()-D38&gt;42,AND(INDEX(Diagnostics!$T$5:$T$154,E38-4)&gt;0,INDEX(Diagnostics!$T$5:$T$154,E38-4)&lt;TODAY())),"",INDEX(Diagnostics!$U$5:$U$154,E38-4)),"")</x:f>
      </x:c>
      <x:c r="G38" s="10" t="str">
        <x:f>IF(OR(A38="",B38=""),"",COUNTIFS(Diagnostics!$V$5:$V$154,A38&amp;"|"&amp;B38,Diagnostics!$U$5:$U$154,"&gt;=1"))</x:f>
      </x:c>
      <x:c r="H38" s="12" t="str">
        <x:f>IF(OR(A38="",B38=""),"",IF(COUNTIFS(Diagnostics!$V$5:$V$154,A38&amp;"|"&amp;B38,Diagnostics!$W$5:$W$154,1)=0,"",_xlfn.MINIFS(Diagnostics!$E$5:$E$154,Diagnostics!$V$5:$V$154,A38&amp;"|"&amp;B38,Diagnostics!$W$5:$W$154,1)))</x:f>
      </x:c>
      <x:c r="I38" s="12" t="str">
        <x:f>IF(ISNUMBER(H38),_xlfn.MAXIFS(Diagnostics!$E$5:$E$154,Diagnostics!$V$5:$V$154,A38&amp;"|"&amp;B38,Diagnostics!$W$5:$W$154,1),"")</x:f>
      </x:c>
      <x:c r="J38" s="10" t="str">
        <x:f>IF(B38="","",IF(NOT(ISNUMBER(D38)),"Not assessed",IF(NOT(ISNUMBER(F38)),"Review due",IF(AND(ISNUMBER(H38),ISNUMBER(I38),I38&gt;H38),"Reviewed","Provisional"))))</x:f>
      </x:c>
      <x:c r="K38" s="11"/>
      <x:c r="L38" s="11"/>
      <x:c r="M38" s="11"/>
    </x:row>
    <x:row r="39" ht="42" customHeight="1">
      <x:c r="A39" s="10" t="str">
        <x:f>IF(Roster!A39="","",Roster!A39)</x:f>
      </x:c>
      <x:c r="B39" s="10" t="str">
        <x:f>IF(Roster!B39="","",Roster!B39)</x:f>
      </x:c>
      <x:c r="C39" s="10" t="str">
        <x:f>IF(Roster!C39="","",Roster!C39)</x:f>
      </x:c>
      <x:c r="D39" s="12" t="str">
        <x:f>IF(OR(A39="",B39=""),"",IF(COUNTIFS(Diagnostics!$V$5:$V$154,A39&amp;"|"&amp;B39,Diagnostics!$U$5:$U$154,"&gt;=1")=0,"",_xlfn.MAXIFS(Diagnostics!$E$5:$E$154,Diagnostics!$V$5:$V$154,A39&amp;"|"&amp;B39,Diagnostics!$U$5:$U$154,"&gt;=1")))</x:f>
      </x:c>
      <x:c r="E39" s="10" t="str">
        <x:f>IF(ISNUMBER(D39),_xlfn.MAXIFS(Diagnostics!$X$5:$X$154,Diagnostics!$V$5:$V$154,A39&amp;"|"&amp;B39,Diagnostics!$E$5:$E$154,D39,Diagnostics!$U$5:$U$154,"&gt;=1"),"")</x:f>
      </x:c>
      <x:c r="F39" s="10" t="str">
        <x:f>IF(ISNUMBER(E39),IF(OR(TODAY()-D39&gt;42,AND(INDEX(Diagnostics!$T$5:$T$154,E39-4)&gt;0,INDEX(Diagnostics!$T$5:$T$154,E39-4)&lt;TODAY())),"",INDEX(Diagnostics!$U$5:$U$154,E39-4)),"")</x:f>
      </x:c>
      <x:c r="G39" s="10" t="str">
        <x:f>IF(OR(A39="",B39=""),"",COUNTIFS(Diagnostics!$V$5:$V$154,A39&amp;"|"&amp;B39,Diagnostics!$U$5:$U$154,"&gt;=1"))</x:f>
      </x:c>
      <x:c r="H39" s="12" t="str">
        <x:f>IF(OR(A39="",B39=""),"",IF(COUNTIFS(Diagnostics!$V$5:$V$154,A39&amp;"|"&amp;B39,Diagnostics!$W$5:$W$154,1)=0,"",_xlfn.MINIFS(Diagnostics!$E$5:$E$154,Diagnostics!$V$5:$V$154,A39&amp;"|"&amp;B39,Diagnostics!$W$5:$W$154,1)))</x:f>
      </x:c>
      <x:c r="I39" s="12" t="str">
        <x:f>IF(ISNUMBER(H39),_xlfn.MAXIFS(Diagnostics!$E$5:$E$154,Diagnostics!$V$5:$V$154,A39&amp;"|"&amp;B39,Diagnostics!$W$5:$W$154,1),"")</x:f>
      </x:c>
      <x:c r="J39" s="10" t="str">
        <x:f>IF(B39="","",IF(NOT(ISNUMBER(D39)),"Not assessed",IF(NOT(ISNUMBER(F39)),"Review due",IF(AND(ISNUMBER(H39),ISNUMBER(I39),I39&gt;H39),"Reviewed","Provisional"))))</x:f>
      </x:c>
      <x:c r="K39" s="11"/>
      <x:c r="L39" s="11"/>
      <x:c r="M39" s="11"/>
    </x:row>
    <x:row r="40" ht="42" customHeight="1">
      <x:c r="A40" s="10" t="str">
        <x:f>IF(Roster!A40="","",Roster!A40)</x:f>
      </x:c>
      <x:c r="B40" s="10" t="str">
        <x:f>IF(Roster!B40="","",Roster!B40)</x:f>
      </x:c>
      <x:c r="C40" s="10" t="str">
        <x:f>IF(Roster!C40="","",Roster!C40)</x:f>
      </x:c>
      <x:c r="D40" s="12" t="str">
        <x:f>IF(OR(A40="",B40=""),"",IF(COUNTIFS(Diagnostics!$V$5:$V$154,A40&amp;"|"&amp;B40,Diagnostics!$U$5:$U$154,"&gt;=1")=0,"",_xlfn.MAXIFS(Diagnostics!$E$5:$E$154,Diagnostics!$V$5:$V$154,A40&amp;"|"&amp;B40,Diagnostics!$U$5:$U$154,"&gt;=1")))</x:f>
      </x:c>
      <x:c r="E40" s="10" t="str">
        <x:f>IF(ISNUMBER(D40),_xlfn.MAXIFS(Diagnostics!$X$5:$X$154,Diagnostics!$V$5:$V$154,A40&amp;"|"&amp;B40,Diagnostics!$E$5:$E$154,D40,Diagnostics!$U$5:$U$154,"&gt;=1"),"")</x:f>
      </x:c>
      <x:c r="F40" s="10" t="str">
        <x:f>IF(ISNUMBER(E40),IF(OR(TODAY()-D40&gt;42,AND(INDEX(Diagnostics!$T$5:$T$154,E40-4)&gt;0,INDEX(Diagnostics!$T$5:$T$154,E40-4)&lt;TODAY())),"",INDEX(Diagnostics!$U$5:$U$154,E40-4)),"")</x:f>
      </x:c>
      <x:c r="G40" s="10" t="str">
        <x:f>IF(OR(A40="",B40=""),"",COUNTIFS(Diagnostics!$V$5:$V$154,A40&amp;"|"&amp;B40,Diagnostics!$U$5:$U$154,"&gt;=1"))</x:f>
      </x:c>
      <x:c r="H40" s="12" t="str">
        <x:f>IF(OR(A40="",B40=""),"",IF(COUNTIFS(Diagnostics!$V$5:$V$154,A40&amp;"|"&amp;B40,Diagnostics!$W$5:$W$154,1)=0,"",_xlfn.MINIFS(Diagnostics!$E$5:$E$154,Diagnostics!$V$5:$V$154,A40&amp;"|"&amp;B40,Diagnostics!$W$5:$W$154,1)))</x:f>
      </x:c>
      <x:c r="I40" s="12" t="str">
        <x:f>IF(ISNUMBER(H40),_xlfn.MAXIFS(Diagnostics!$E$5:$E$154,Diagnostics!$V$5:$V$154,A40&amp;"|"&amp;B40,Diagnostics!$W$5:$W$154,1),"")</x:f>
      </x:c>
      <x:c r="J40" s="10" t="str">
        <x:f>IF(B40="","",IF(NOT(ISNUMBER(D40)),"Not assessed",IF(NOT(ISNUMBER(F40)),"Review due",IF(AND(ISNUMBER(H40),ISNUMBER(I40),I40&gt;H40),"Reviewed","Provisional"))))</x:f>
      </x:c>
      <x:c r="K40" s="11"/>
      <x:c r="L40" s="11"/>
      <x:c r="M40" s="11"/>
    </x:row>
    <x:row r="41" ht="42" customHeight="1">
      <x:c r="A41" s="10" t="str">
        <x:f>IF(Roster!A41="","",Roster!A41)</x:f>
      </x:c>
      <x:c r="B41" s="10" t="str">
        <x:f>IF(Roster!B41="","",Roster!B41)</x:f>
      </x:c>
      <x:c r="C41" s="10" t="str">
        <x:f>IF(Roster!C41="","",Roster!C41)</x:f>
      </x:c>
      <x:c r="D41" s="12" t="str">
        <x:f>IF(OR(A41="",B41=""),"",IF(COUNTIFS(Diagnostics!$V$5:$V$154,A41&amp;"|"&amp;B41,Diagnostics!$U$5:$U$154,"&gt;=1")=0,"",_xlfn.MAXIFS(Diagnostics!$E$5:$E$154,Diagnostics!$V$5:$V$154,A41&amp;"|"&amp;B41,Diagnostics!$U$5:$U$154,"&gt;=1")))</x:f>
      </x:c>
      <x:c r="E41" s="10" t="str">
        <x:f>IF(ISNUMBER(D41),_xlfn.MAXIFS(Diagnostics!$X$5:$X$154,Diagnostics!$V$5:$V$154,A41&amp;"|"&amp;B41,Diagnostics!$E$5:$E$154,D41,Diagnostics!$U$5:$U$154,"&gt;=1"),"")</x:f>
      </x:c>
      <x:c r="F41" s="10" t="str">
        <x:f>IF(ISNUMBER(E41),IF(OR(TODAY()-D41&gt;42,AND(INDEX(Diagnostics!$T$5:$T$154,E41-4)&gt;0,INDEX(Diagnostics!$T$5:$T$154,E41-4)&lt;TODAY())),"",INDEX(Diagnostics!$U$5:$U$154,E41-4)),"")</x:f>
      </x:c>
      <x:c r="G41" s="10" t="str">
        <x:f>IF(OR(A41="",B41=""),"",COUNTIFS(Diagnostics!$V$5:$V$154,A41&amp;"|"&amp;B41,Diagnostics!$U$5:$U$154,"&gt;=1"))</x:f>
      </x:c>
      <x:c r="H41" s="12" t="str">
        <x:f>IF(OR(A41="",B41=""),"",IF(COUNTIFS(Diagnostics!$V$5:$V$154,A41&amp;"|"&amp;B41,Diagnostics!$W$5:$W$154,1)=0,"",_xlfn.MINIFS(Diagnostics!$E$5:$E$154,Diagnostics!$V$5:$V$154,A41&amp;"|"&amp;B41,Diagnostics!$W$5:$W$154,1)))</x:f>
      </x:c>
      <x:c r="I41" s="12" t="str">
        <x:f>IF(ISNUMBER(H41),_xlfn.MAXIFS(Diagnostics!$E$5:$E$154,Diagnostics!$V$5:$V$154,A41&amp;"|"&amp;B41,Diagnostics!$W$5:$W$154,1),"")</x:f>
      </x:c>
      <x:c r="J41" s="10" t="str">
        <x:f>IF(B41="","",IF(NOT(ISNUMBER(D41)),"Not assessed",IF(NOT(ISNUMBER(F41)),"Review due",IF(AND(ISNUMBER(H41),ISNUMBER(I41),I41&gt;H41),"Reviewed","Provisional"))))</x:f>
      </x:c>
      <x:c r="K41" s="11"/>
      <x:c r="L41" s="11"/>
      <x:c r="M41" s="11"/>
    </x:row>
    <x:row r="42" ht="42" customHeight="1">
      <x:c r="A42" s="10" t="str">
        <x:f>IF(Roster!A42="","",Roster!A42)</x:f>
      </x:c>
      <x:c r="B42" s="10" t="str">
        <x:f>IF(Roster!B42="","",Roster!B42)</x:f>
      </x:c>
      <x:c r="C42" s="10" t="str">
        <x:f>IF(Roster!C42="","",Roster!C42)</x:f>
      </x:c>
      <x:c r="D42" s="12" t="str">
        <x:f>IF(OR(A42="",B42=""),"",IF(COUNTIFS(Diagnostics!$V$5:$V$154,A42&amp;"|"&amp;B42,Diagnostics!$U$5:$U$154,"&gt;=1")=0,"",_xlfn.MAXIFS(Diagnostics!$E$5:$E$154,Diagnostics!$V$5:$V$154,A42&amp;"|"&amp;B42,Diagnostics!$U$5:$U$154,"&gt;=1")))</x:f>
      </x:c>
      <x:c r="E42" s="10" t="str">
        <x:f>IF(ISNUMBER(D42),_xlfn.MAXIFS(Diagnostics!$X$5:$X$154,Diagnostics!$V$5:$V$154,A42&amp;"|"&amp;B42,Diagnostics!$E$5:$E$154,D42,Diagnostics!$U$5:$U$154,"&gt;=1"),"")</x:f>
      </x:c>
      <x:c r="F42" s="10" t="str">
        <x:f>IF(ISNUMBER(E42),IF(OR(TODAY()-D42&gt;42,AND(INDEX(Diagnostics!$T$5:$T$154,E42-4)&gt;0,INDEX(Diagnostics!$T$5:$T$154,E42-4)&lt;TODAY())),"",INDEX(Diagnostics!$U$5:$U$154,E42-4)),"")</x:f>
      </x:c>
      <x:c r="G42" s="10" t="str">
        <x:f>IF(OR(A42="",B42=""),"",COUNTIFS(Diagnostics!$V$5:$V$154,A42&amp;"|"&amp;B42,Diagnostics!$U$5:$U$154,"&gt;=1"))</x:f>
      </x:c>
      <x:c r="H42" s="12" t="str">
        <x:f>IF(OR(A42="",B42=""),"",IF(COUNTIFS(Diagnostics!$V$5:$V$154,A42&amp;"|"&amp;B42,Diagnostics!$W$5:$W$154,1)=0,"",_xlfn.MINIFS(Diagnostics!$E$5:$E$154,Diagnostics!$V$5:$V$154,A42&amp;"|"&amp;B42,Diagnostics!$W$5:$W$154,1)))</x:f>
      </x:c>
      <x:c r="I42" s="12" t="str">
        <x:f>IF(ISNUMBER(H42),_xlfn.MAXIFS(Diagnostics!$E$5:$E$154,Diagnostics!$V$5:$V$154,A42&amp;"|"&amp;B42,Diagnostics!$W$5:$W$154,1),"")</x:f>
      </x:c>
      <x:c r="J42" s="10" t="str">
        <x:f>IF(B42="","",IF(NOT(ISNUMBER(D42)),"Not assessed",IF(NOT(ISNUMBER(F42)),"Review due",IF(AND(ISNUMBER(H42),ISNUMBER(I42),I42&gt;H42),"Reviewed","Provisional"))))</x:f>
      </x:c>
      <x:c r="K42" s="11"/>
      <x:c r="L42" s="11"/>
      <x:c r="M42" s="11"/>
    </x:row>
    <x:row r="43" ht="42" customHeight="1">
      <x:c r="A43" s="10" t="str">
        <x:f>IF(Roster!A43="","",Roster!A43)</x:f>
      </x:c>
      <x:c r="B43" s="10" t="str">
        <x:f>IF(Roster!B43="","",Roster!B43)</x:f>
      </x:c>
      <x:c r="C43" s="10" t="str">
        <x:f>IF(Roster!C43="","",Roster!C43)</x:f>
      </x:c>
      <x:c r="D43" s="12" t="str">
        <x:f>IF(OR(A43="",B43=""),"",IF(COUNTIFS(Diagnostics!$V$5:$V$154,A43&amp;"|"&amp;B43,Diagnostics!$U$5:$U$154,"&gt;=1")=0,"",_xlfn.MAXIFS(Diagnostics!$E$5:$E$154,Diagnostics!$V$5:$V$154,A43&amp;"|"&amp;B43,Diagnostics!$U$5:$U$154,"&gt;=1")))</x:f>
      </x:c>
      <x:c r="E43" s="10" t="str">
        <x:f>IF(ISNUMBER(D43),_xlfn.MAXIFS(Diagnostics!$X$5:$X$154,Diagnostics!$V$5:$V$154,A43&amp;"|"&amp;B43,Diagnostics!$E$5:$E$154,D43,Diagnostics!$U$5:$U$154,"&gt;=1"),"")</x:f>
      </x:c>
      <x:c r="F43" s="10" t="str">
        <x:f>IF(ISNUMBER(E43),IF(OR(TODAY()-D43&gt;42,AND(INDEX(Diagnostics!$T$5:$T$154,E43-4)&gt;0,INDEX(Diagnostics!$T$5:$T$154,E43-4)&lt;TODAY())),"",INDEX(Diagnostics!$U$5:$U$154,E43-4)),"")</x:f>
      </x:c>
      <x:c r="G43" s="10" t="str">
        <x:f>IF(OR(A43="",B43=""),"",COUNTIFS(Diagnostics!$V$5:$V$154,A43&amp;"|"&amp;B43,Diagnostics!$U$5:$U$154,"&gt;=1"))</x:f>
      </x:c>
      <x:c r="H43" s="12" t="str">
        <x:f>IF(OR(A43="",B43=""),"",IF(COUNTIFS(Diagnostics!$V$5:$V$154,A43&amp;"|"&amp;B43,Diagnostics!$W$5:$W$154,1)=0,"",_xlfn.MINIFS(Diagnostics!$E$5:$E$154,Diagnostics!$V$5:$V$154,A43&amp;"|"&amp;B43,Diagnostics!$W$5:$W$154,1)))</x:f>
      </x:c>
      <x:c r="I43" s="12" t="str">
        <x:f>IF(ISNUMBER(H43),_xlfn.MAXIFS(Diagnostics!$E$5:$E$154,Diagnostics!$V$5:$V$154,A43&amp;"|"&amp;B43,Diagnostics!$W$5:$W$154,1),"")</x:f>
      </x:c>
      <x:c r="J43" s="10" t="str">
        <x:f>IF(B43="","",IF(NOT(ISNUMBER(D43)),"Not assessed",IF(NOT(ISNUMBER(F43)),"Review due",IF(AND(ISNUMBER(H43),ISNUMBER(I43),I43&gt;H43),"Reviewed","Provisional"))))</x:f>
      </x:c>
      <x:c r="K43" s="11"/>
      <x:c r="L43" s="11"/>
      <x:c r="M43" s="11"/>
    </x:row>
    <x:row r="44" ht="42" customHeight="1">
      <x:c r="A44" s="10" t="str">
        <x:f>IF(Roster!A44="","",Roster!A44)</x:f>
      </x:c>
      <x:c r="B44" s="10" t="str">
        <x:f>IF(Roster!B44="","",Roster!B44)</x:f>
      </x:c>
      <x:c r="C44" s="10" t="str">
        <x:f>IF(Roster!C44="","",Roster!C44)</x:f>
      </x:c>
      <x:c r="D44" s="12" t="str">
        <x:f>IF(OR(A44="",B44=""),"",IF(COUNTIFS(Diagnostics!$V$5:$V$154,A44&amp;"|"&amp;B44,Diagnostics!$U$5:$U$154,"&gt;=1")=0,"",_xlfn.MAXIFS(Diagnostics!$E$5:$E$154,Diagnostics!$V$5:$V$154,A44&amp;"|"&amp;B44,Diagnostics!$U$5:$U$154,"&gt;=1")))</x:f>
      </x:c>
      <x:c r="E44" s="10" t="str">
        <x:f>IF(ISNUMBER(D44),_xlfn.MAXIFS(Diagnostics!$X$5:$X$154,Diagnostics!$V$5:$V$154,A44&amp;"|"&amp;B44,Diagnostics!$E$5:$E$154,D44,Diagnostics!$U$5:$U$154,"&gt;=1"),"")</x:f>
      </x:c>
      <x:c r="F44" s="10" t="str">
        <x:f>IF(ISNUMBER(E44),IF(OR(TODAY()-D44&gt;42,AND(INDEX(Diagnostics!$T$5:$T$154,E44-4)&gt;0,INDEX(Diagnostics!$T$5:$T$154,E44-4)&lt;TODAY())),"",INDEX(Diagnostics!$U$5:$U$154,E44-4)),"")</x:f>
      </x:c>
      <x:c r="G44" s="10" t="str">
        <x:f>IF(OR(A44="",B44=""),"",COUNTIFS(Diagnostics!$V$5:$V$154,A44&amp;"|"&amp;B44,Diagnostics!$U$5:$U$154,"&gt;=1"))</x:f>
      </x:c>
      <x:c r="H44" s="12" t="str">
        <x:f>IF(OR(A44="",B44=""),"",IF(COUNTIFS(Diagnostics!$V$5:$V$154,A44&amp;"|"&amp;B44,Diagnostics!$W$5:$W$154,1)=0,"",_xlfn.MINIFS(Diagnostics!$E$5:$E$154,Diagnostics!$V$5:$V$154,A44&amp;"|"&amp;B44,Diagnostics!$W$5:$W$154,1)))</x:f>
      </x:c>
      <x:c r="I44" s="12" t="str">
        <x:f>IF(ISNUMBER(H44),_xlfn.MAXIFS(Diagnostics!$E$5:$E$154,Diagnostics!$V$5:$V$154,A44&amp;"|"&amp;B44,Diagnostics!$W$5:$W$154,1),"")</x:f>
      </x:c>
      <x:c r="J44" s="10" t="str">
        <x:f>IF(B44="","",IF(NOT(ISNUMBER(D44)),"Not assessed",IF(NOT(ISNUMBER(F44)),"Review due",IF(AND(ISNUMBER(H44),ISNUMBER(I44),I44&gt;H44),"Reviewed","Provisional"))))</x:f>
      </x:c>
      <x:c r="K44" s="11"/>
      <x:c r="L44" s="11"/>
      <x:c r="M44" s="11"/>
    </x:row>
    <x:row r="45" ht="42" customHeight="1">
      <x:c r="A45" s="10" t="str">
        <x:f>IF(Roster!A45="","",Roster!A45)</x:f>
      </x:c>
      <x:c r="B45" s="10" t="str">
        <x:f>IF(Roster!B45="","",Roster!B45)</x:f>
      </x:c>
      <x:c r="C45" s="10" t="str">
        <x:f>IF(Roster!C45="","",Roster!C45)</x:f>
      </x:c>
      <x:c r="D45" s="12" t="str">
        <x:f>IF(OR(A45="",B45=""),"",IF(COUNTIFS(Diagnostics!$V$5:$V$154,A45&amp;"|"&amp;B45,Diagnostics!$U$5:$U$154,"&gt;=1")=0,"",_xlfn.MAXIFS(Diagnostics!$E$5:$E$154,Diagnostics!$V$5:$V$154,A45&amp;"|"&amp;B45,Diagnostics!$U$5:$U$154,"&gt;=1")))</x:f>
      </x:c>
      <x:c r="E45" s="10" t="str">
        <x:f>IF(ISNUMBER(D45),_xlfn.MAXIFS(Diagnostics!$X$5:$X$154,Diagnostics!$V$5:$V$154,A45&amp;"|"&amp;B45,Diagnostics!$E$5:$E$154,D45,Diagnostics!$U$5:$U$154,"&gt;=1"),"")</x:f>
      </x:c>
      <x:c r="F45" s="10" t="str">
        <x:f>IF(ISNUMBER(E45),IF(OR(TODAY()-D45&gt;42,AND(INDEX(Diagnostics!$T$5:$T$154,E45-4)&gt;0,INDEX(Diagnostics!$T$5:$T$154,E45-4)&lt;TODAY())),"",INDEX(Diagnostics!$U$5:$U$154,E45-4)),"")</x:f>
      </x:c>
      <x:c r="G45" s="10" t="str">
        <x:f>IF(OR(A45="",B45=""),"",COUNTIFS(Diagnostics!$V$5:$V$154,A45&amp;"|"&amp;B45,Diagnostics!$U$5:$U$154,"&gt;=1"))</x:f>
      </x:c>
      <x:c r="H45" s="12" t="str">
        <x:f>IF(OR(A45="",B45=""),"",IF(COUNTIFS(Diagnostics!$V$5:$V$154,A45&amp;"|"&amp;B45,Diagnostics!$W$5:$W$154,1)=0,"",_xlfn.MINIFS(Diagnostics!$E$5:$E$154,Diagnostics!$V$5:$V$154,A45&amp;"|"&amp;B45,Diagnostics!$W$5:$W$154,1)))</x:f>
      </x:c>
      <x:c r="I45" s="12" t="str">
        <x:f>IF(ISNUMBER(H45),_xlfn.MAXIFS(Diagnostics!$E$5:$E$154,Diagnostics!$V$5:$V$154,A45&amp;"|"&amp;B45,Diagnostics!$W$5:$W$154,1),"")</x:f>
      </x:c>
      <x:c r="J45" s="10" t="str">
        <x:f>IF(B45="","",IF(NOT(ISNUMBER(D45)),"Not assessed",IF(NOT(ISNUMBER(F45)),"Review due",IF(AND(ISNUMBER(H45),ISNUMBER(I45),I45&gt;H45),"Reviewed","Provisional"))))</x:f>
      </x:c>
      <x:c r="K45" s="11"/>
      <x:c r="L45" s="11"/>
      <x:c r="M45" s="11"/>
    </x:row>
    <x:row r="46" ht="42" customHeight="1">
      <x:c r="A46" s="10" t="str">
        <x:f>IF(Roster!A46="","",Roster!A46)</x:f>
      </x:c>
      <x:c r="B46" s="10" t="str">
        <x:f>IF(Roster!B46="","",Roster!B46)</x:f>
      </x:c>
      <x:c r="C46" s="10" t="str">
        <x:f>IF(Roster!C46="","",Roster!C46)</x:f>
      </x:c>
      <x:c r="D46" s="12" t="str">
        <x:f>IF(OR(A46="",B46=""),"",IF(COUNTIFS(Diagnostics!$V$5:$V$154,A46&amp;"|"&amp;B46,Diagnostics!$U$5:$U$154,"&gt;=1")=0,"",_xlfn.MAXIFS(Diagnostics!$E$5:$E$154,Diagnostics!$V$5:$V$154,A46&amp;"|"&amp;B46,Diagnostics!$U$5:$U$154,"&gt;=1")))</x:f>
      </x:c>
      <x:c r="E46" s="10" t="str">
        <x:f>IF(ISNUMBER(D46),_xlfn.MAXIFS(Diagnostics!$X$5:$X$154,Diagnostics!$V$5:$V$154,A46&amp;"|"&amp;B46,Diagnostics!$E$5:$E$154,D46,Diagnostics!$U$5:$U$154,"&gt;=1"),"")</x:f>
      </x:c>
      <x:c r="F46" s="10" t="str">
        <x:f>IF(ISNUMBER(E46),IF(OR(TODAY()-D46&gt;42,AND(INDEX(Diagnostics!$T$5:$T$154,E46-4)&gt;0,INDEX(Diagnostics!$T$5:$T$154,E46-4)&lt;TODAY())),"",INDEX(Diagnostics!$U$5:$U$154,E46-4)),"")</x:f>
      </x:c>
      <x:c r="G46" s="10" t="str">
        <x:f>IF(OR(A46="",B46=""),"",COUNTIFS(Diagnostics!$V$5:$V$154,A46&amp;"|"&amp;B46,Diagnostics!$U$5:$U$154,"&gt;=1"))</x:f>
      </x:c>
      <x:c r="H46" s="12" t="str">
        <x:f>IF(OR(A46="",B46=""),"",IF(COUNTIFS(Diagnostics!$V$5:$V$154,A46&amp;"|"&amp;B46,Diagnostics!$W$5:$W$154,1)=0,"",_xlfn.MINIFS(Diagnostics!$E$5:$E$154,Diagnostics!$V$5:$V$154,A46&amp;"|"&amp;B46,Diagnostics!$W$5:$W$154,1)))</x:f>
      </x:c>
      <x:c r="I46" s="12" t="str">
        <x:f>IF(ISNUMBER(H46),_xlfn.MAXIFS(Diagnostics!$E$5:$E$154,Diagnostics!$V$5:$V$154,A46&amp;"|"&amp;B46,Diagnostics!$W$5:$W$154,1),"")</x:f>
      </x:c>
      <x:c r="J46" s="10" t="str">
        <x:f>IF(B46="","",IF(NOT(ISNUMBER(D46)),"Not assessed",IF(NOT(ISNUMBER(F46)),"Review due",IF(AND(ISNUMBER(H46),ISNUMBER(I46),I46&gt;H46),"Reviewed","Provisional"))))</x:f>
      </x:c>
      <x:c r="K46" s="11"/>
      <x:c r="L46" s="11"/>
      <x:c r="M46" s="11"/>
    </x:row>
    <x:row r="47" ht="42" customHeight="1">
      <x:c r="A47" s="10" t="str">
        <x:f>IF(Roster!A47="","",Roster!A47)</x:f>
      </x:c>
      <x:c r="B47" s="10" t="str">
        <x:f>IF(Roster!B47="","",Roster!B47)</x:f>
      </x:c>
      <x:c r="C47" s="10" t="str">
        <x:f>IF(Roster!C47="","",Roster!C47)</x:f>
      </x:c>
      <x:c r="D47" s="12" t="str">
        <x:f>IF(OR(A47="",B47=""),"",IF(COUNTIFS(Diagnostics!$V$5:$V$154,A47&amp;"|"&amp;B47,Diagnostics!$U$5:$U$154,"&gt;=1")=0,"",_xlfn.MAXIFS(Diagnostics!$E$5:$E$154,Diagnostics!$V$5:$V$154,A47&amp;"|"&amp;B47,Diagnostics!$U$5:$U$154,"&gt;=1")))</x:f>
      </x:c>
      <x:c r="E47" s="10" t="str">
        <x:f>IF(ISNUMBER(D47),_xlfn.MAXIFS(Diagnostics!$X$5:$X$154,Diagnostics!$V$5:$V$154,A47&amp;"|"&amp;B47,Diagnostics!$E$5:$E$154,D47,Diagnostics!$U$5:$U$154,"&gt;=1"),"")</x:f>
      </x:c>
      <x:c r="F47" s="10" t="str">
        <x:f>IF(ISNUMBER(E47),IF(OR(TODAY()-D47&gt;42,AND(INDEX(Diagnostics!$T$5:$T$154,E47-4)&gt;0,INDEX(Diagnostics!$T$5:$T$154,E47-4)&lt;TODAY())),"",INDEX(Diagnostics!$U$5:$U$154,E47-4)),"")</x:f>
      </x:c>
      <x:c r="G47" s="10" t="str">
        <x:f>IF(OR(A47="",B47=""),"",COUNTIFS(Diagnostics!$V$5:$V$154,A47&amp;"|"&amp;B47,Diagnostics!$U$5:$U$154,"&gt;=1"))</x:f>
      </x:c>
      <x:c r="H47" s="12" t="str">
        <x:f>IF(OR(A47="",B47=""),"",IF(COUNTIFS(Diagnostics!$V$5:$V$154,A47&amp;"|"&amp;B47,Diagnostics!$W$5:$W$154,1)=0,"",_xlfn.MINIFS(Diagnostics!$E$5:$E$154,Diagnostics!$V$5:$V$154,A47&amp;"|"&amp;B47,Diagnostics!$W$5:$W$154,1)))</x:f>
      </x:c>
      <x:c r="I47" s="12" t="str">
        <x:f>IF(ISNUMBER(H47),_xlfn.MAXIFS(Diagnostics!$E$5:$E$154,Diagnostics!$V$5:$V$154,A47&amp;"|"&amp;B47,Diagnostics!$W$5:$W$154,1),"")</x:f>
      </x:c>
      <x:c r="J47" s="10" t="str">
        <x:f>IF(B47="","",IF(NOT(ISNUMBER(D47)),"Not assessed",IF(NOT(ISNUMBER(F47)),"Review due",IF(AND(ISNUMBER(H47),ISNUMBER(I47),I47&gt;H47),"Reviewed","Provisional"))))</x:f>
      </x:c>
      <x:c r="K47" s="11"/>
      <x:c r="L47" s="11"/>
      <x:c r="M47" s="11"/>
    </x:row>
    <x:row r="48" ht="42" customHeight="1">
      <x:c r="A48" s="10" t="str">
        <x:f>IF(Roster!A48="","",Roster!A48)</x:f>
      </x:c>
      <x:c r="B48" s="10" t="str">
        <x:f>IF(Roster!B48="","",Roster!B48)</x:f>
      </x:c>
      <x:c r="C48" s="10" t="str">
        <x:f>IF(Roster!C48="","",Roster!C48)</x:f>
      </x:c>
      <x:c r="D48" s="12" t="str">
        <x:f>IF(OR(A48="",B48=""),"",IF(COUNTIFS(Diagnostics!$V$5:$V$154,A48&amp;"|"&amp;B48,Diagnostics!$U$5:$U$154,"&gt;=1")=0,"",_xlfn.MAXIFS(Diagnostics!$E$5:$E$154,Diagnostics!$V$5:$V$154,A48&amp;"|"&amp;B48,Diagnostics!$U$5:$U$154,"&gt;=1")))</x:f>
      </x:c>
      <x:c r="E48" s="10" t="str">
        <x:f>IF(ISNUMBER(D48),_xlfn.MAXIFS(Diagnostics!$X$5:$X$154,Diagnostics!$V$5:$V$154,A48&amp;"|"&amp;B48,Diagnostics!$E$5:$E$154,D48,Diagnostics!$U$5:$U$154,"&gt;=1"),"")</x:f>
      </x:c>
      <x:c r="F48" s="10" t="str">
        <x:f>IF(ISNUMBER(E48),IF(OR(TODAY()-D48&gt;42,AND(INDEX(Diagnostics!$T$5:$T$154,E48-4)&gt;0,INDEX(Diagnostics!$T$5:$T$154,E48-4)&lt;TODAY())),"",INDEX(Diagnostics!$U$5:$U$154,E48-4)),"")</x:f>
      </x:c>
      <x:c r="G48" s="10" t="str">
        <x:f>IF(OR(A48="",B48=""),"",COUNTIFS(Diagnostics!$V$5:$V$154,A48&amp;"|"&amp;B48,Diagnostics!$U$5:$U$154,"&gt;=1"))</x:f>
      </x:c>
      <x:c r="H48" s="12" t="str">
        <x:f>IF(OR(A48="",B48=""),"",IF(COUNTIFS(Diagnostics!$V$5:$V$154,A48&amp;"|"&amp;B48,Diagnostics!$W$5:$W$154,1)=0,"",_xlfn.MINIFS(Diagnostics!$E$5:$E$154,Diagnostics!$V$5:$V$154,A48&amp;"|"&amp;B48,Diagnostics!$W$5:$W$154,1)))</x:f>
      </x:c>
      <x:c r="I48" s="12" t="str">
        <x:f>IF(ISNUMBER(H48),_xlfn.MAXIFS(Diagnostics!$E$5:$E$154,Diagnostics!$V$5:$V$154,A48&amp;"|"&amp;B48,Diagnostics!$W$5:$W$154,1),"")</x:f>
      </x:c>
      <x:c r="J48" s="10" t="str">
        <x:f>IF(B48="","",IF(NOT(ISNUMBER(D48)),"Not assessed",IF(NOT(ISNUMBER(F48)),"Review due",IF(AND(ISNUMBER(H48),ISNUMBER(I48),I48&gt;H48),"Reviewed","Provisional"))))</x:f>
      </x:c>
      <x:c r="K48" s="11"/>
      <x:c r="L48" s="11"/>
      <x:c r="M48" s="11"/>
    </x:row>
    <x:row r="49" ht="42" customHeight="1">
      <x:c r="A49" s="10" t="str">
        <x:f>IF(Roster!A49="","",Roster!A49)</x:f>
      </x:c>
      <x:c r="B49" s="10" t="str">
        <x:f>IF(Roster!B49="","",Roster!B49)</x:f>
      </x:c>
      <x:c r="C49" s="10" t="str">
        <x:f>IF(Roster!C49="","",Roster!C49)</x:f>
      </x:c>
      <x:c r="D49" s="12" t="str">
        <x:f>IF(OR(A49="",B49=""),"",IF(COUNTIFS(Diagnostics!$V$5:$V$154,A49&amp;"|"&amp;B49,Diagnostics!$U$5:$U$154,"&gt;=1")=0,"",_xlfn.MAXIFS(Diagnostics!$E$5:$E$154,Diagnostics!$V$5:$V$154,A49&amp;"|"&amp;B49,Diagnostics!$U$5:$U$154,"&gt;=1")))</x:f>
      </x:c>
      <x:c r="E49" s="10" t="str">
        <x:f>IF(ISNUMBER(D49),_xlfn.MAXIFS(Diagnostics!$X$5:$X$154,Diagnostics!$V$5:$V$154,A49&amp;"|"&amp;B49,Diagnostics!$E$5:$E$154,D49,Diagnostics!$U$5:$U$154,"&gt;=1"),"")</x:f>
      </x:c>
      <x:c r="F49" s="10" t="str">
        <x:f>IF(ISNUMBER(E49),IF(OR(TODAY()-D49&gt;42,AND(INDEX(Diagnostics!$T$5:$T$154,E49-4)&gt;0,INDEX(Diagnostics!$T$5:$T$154,E49-4)&lt;TODAY())),"",INDEX(Diagnostics!$U$5:$U$154,E49-4)),"")</x:f>
      </x:c>
      <x:c r="G49" s="10" t="str">
        <x:f>IF(OR(A49="",B49=""),"",COUNTIFS(Diagnostics!$V$5:$V$154,A49&amp;"|"&amp;B49,Diagnostics!$U$5:$U$154,"&gt;=1"))</x:f>
      </x:c>
      <x:c r="H49" s="12" t="str">
        <x:f>IF(OR(A49="",B49=""),"",IF(COUNTIFS(Diagnostics!$V$5:$V$154,A49&amp;"|"&amp;B49,Diagnostics!$W$5:$W$154,1)=0,"",_xlfn.MINIFS(Diagnostics!$E$5:$E$154,Diagnostics!$V$5:$V$154,A49&amp;"|"&amp;B49,Diagnostics!$W$5:$W$154,1)))</x:f>
      </x:c>
      <x:c r="I49" s="12" t="str">
        <x:f>IF(ISNUMBER(H49),_xlfn.MAXIFS(Diagnostics!$E$5:$E$154,Diagnostics!$V$5:$V$154,A49&amp;"|"&amp;B49,Diagnostics!$W$5:$W$154,1),"")</x:f>
      </x:c>
      <x:c r="J49" s="10" t="str">
        <x:f>IF(B49="","",IF(NOT(ISNUMBER(D49)),"Not assessed",IF(NOT(ISNUMBER(F49)),"Review due",IF(AND(ISNUMBER(H49),ISNUMBER(I49),I49&gt;H49),"Reviewed","Provisional"))))</x:f>
      </x:c>
      <x:c r="K49" s="11"/>
      <x:c r="L49" s="11"/>
      <x:c r="M49" s="11"/>
    </x:row>
    <x:row r="50" ht="42" customHeight="1">
      <x:c r="A50" s="10" t="str">
        <x:f>IF(Roster!A50="","",Roster!A50)</x:f>
      </x:c>
      <x:c r="B50" s="10" t="str">
        <x:f>IF(Roster!B50="","",Roster!B50)</x:f>
      </x:c>
      <x:c r="C50" s="10" t="str">
        <x:f>IF(Roster!C50="","",Roster!C50)</x:f>
      </x:c>
      <x:c r="D50" s="12" t="str">
        <x:f>IF(OR(A50="",B50=""),"",IF(COUNTIFS(Diagnostics!$V$5:$V$154,A50&amp;"|"&amp;B50,Diagnostics!$U$5:$U$154,"&gt;=1")=0,"",_xlfn.MAXIFS(Diagnostics!$E$5:$E$154,Diagnostics!$V$5:$V$154,A50&amp;"|"&amp;B50,Diagnostics!$U$5:$U$154,"&gt;=1")))</x:f>
      </x:c>
      <x:c r="E50" s="10" t="str">
        <x:f>IF(ISNUMBER(D50),_xlfn.MAXIFS(Diagnostics!$X$5:$X$154,Diagnostics!$V$5:$V$154,A50&amp;"|"&amp;B50,Diagnostics!$E$5:$E$154,D50,Diagnostics!$U$5:$U$154,"&gt;=1"),"")</x:f>
      </x:c>
      <x:c r="F50" s="10" t="str">
        <x:f>IF(ISNUMBER(E50),IF(OR(TODAY()-D50&gt;42,AND(INDEX(Diagnostics!$T$5:$T$154,E50-4)&gt;0,INDEX(Diagnostics!$T$5:$T$154,E50-4)&lt;TODAY())),"",INDEX(Diagnostics!$U$5:$U$154,E50-4)),"")</x:f>
      </x:c>
      <x:c r="G50" s="10" t="str">
        <x:f>IF(OR(A50="",B50=""),"",COUNTIFS(Diagnostics!$V$5:$V$154,A50&amp;"|"&amp;B50,Diagnostics!$U$5:$U$154,"&gt;=1"))</x:f>
      </x:c>
      <x:c r="H50" s="12" t="str">
        <x:f>IF(OR(A50="",B50=""),"",IF(COUNTIFS(Diagnostics!$V$5:$V$154,A50&amp;"|"&amp;B50,Diagnostics!$W$5:$W$154,1)=0,"",_xlfn.MINIFS(Diagnostics!$E$5:$E$154,Diagnostics!$V$5:$V$154,A50&amp;"|"&amp;B50,Diagnostics!$W$5:$W$154,1)))</x:f>
      </x:c>
      <x:c r="I50" s="12" t="str">
        <x:f>IF(ISNUMBER(H50),_xlfn.MAXIFS(Diagnostics!$E$5:$E$154,Diagnostics!$V$5:$V$154,A50&amp;"|"&amp;B50,Diagnostics!$W$5:$W$154,1),"")</x:f>
      </x:c>
      <x:c r="J50" s="10" t="str">
        <x:f>IF(B50="","",IF(NOT(ISNUMBER(D50)),"Not assessed",IF(NOT(ISNUMBER(F50)),"Review due",IF(AND(ISNUMBER(H50),ISNUMBER(I50),I50&gt;H50),"Reviewed","Provisional"))))</x:f>
      </x:c>
      <x:c r="K50" s="11"/>
      <x:c r="L50" s="11"/>
      <x:c r="M50" s="11"/>
    </x:row>
    <x:row r="51" ht="42" customHeight="1">
      <x:c r="A51" s="10" t="str">
        <x:f>IF(Roster!A51="","",Roster!A51)</x:f>
      </x:c>
      <x:c r="B51" s="10" t="str">
        <x:f>IF(Roster!B51="","",Roster!B51)</x:f>
      </x:c>
      <x:c r="C51" s="10" t="str">
        <x:f>IF(Roster!C51="","",Roster!C51)</x:f>
      </x:c>
      <x:c r="D51" s="12" t="str">
        <x:f>IF(OR(A51="",B51=""),"",IF(COUNTIFS(Diagnostics!$V$5:$V$154,A51&amp;"|"&amp;B51,Diagnostics!$U$5:$U$154,"&gt;=1")=0,"",_xlfn.MAXIFS(Diagnostics!$E$5:$E$154,Diagnostics!$V$5:$V$154,A51&amp;"|"&amp;B51,Diagnostics!$U$5:$U$154,"&gt;=1")))</x:f>
      </x:c>
      <x:c r="E51" s="10" t="str">
        <x:f>IF(ISNUMBER(D51),_xlfn.MAXIFS(Diagnostics!$X$5:$X$154,Diagnostics!$V$5:$V$154,A51&amp;"|"&amp;B51,Diagnostics!$E$5:$E$154,D51,Diagnostics!$U$5:$U$154,"&gt;=1"),"")</x:f>
      </x:c>
      <x:c r="F51" s="10" t="str">
        <x:f>IF(ISNUMBER(E51),IF(OR(TODAY()-D51&gt;42,AND(INDEX(Diagnostics!$T$5:$T$154,E51-4)&gt;0,INDEX(Diagnostics!$T$5:$T$154,E51-4)&lt;TODAY())),"",INDEX(Diagnostics!$U$5:$U$154,E51-4)),"")</x:f>
      </x:c>
      <x:c r="G51" s="10" t="str">
        <x:f>IF(OR(A51="",B51=""),"",COUNTIFS(Diagnostics!$V$5:$V$154,A51&amp;"|"&amp;B51,Diagnostics!$U$5:$U$154,"&gt;=1"))</x:f>
      </x:c>
      <x:c r="H51" s="12" t="str">
        <x:f>IF(OR(A51="",B51=""),"",IF(COUNTIFS(Diagnostics!$V$5:$V$154,A51&amp;"|"&amp;B51,Diagnostics!$W$5:$W$154,1)=0,"",_xlfn.MINIFS(Diagnostics!$E$5:$E$154,Diagnostics!$V$5:$V$154,A51&amp;"|"&amp;B51,Diagnostics!$W$5:$W$154,1)))</x:f>
      </x:c>
      <x:c r="I51" s="12" t="str">
        <x:f>IF(ISNUMBER(H51),_xlfn.MAXIFS(Diagnostics!$E$5:$E$154,Diagnostics!$V$5:$V$154,A51&amp;"|"&amp;B51,Diagnostics!$W$5:$W$154,1),"")</x:f>
      </x:c>
      <x:c r="J51" s="10" t="str">
        <x:f>IF(B51="","",IF(NOT(ISNUMBER(D51)),"Not assessed",IF(NOT(ISNUMBER(F51)),"Review due",IF(AND(ISNUMBER(H51),ISNUMBER(I51),I51&gt;H51),"Reviewed","Provisional"))))</x:f>
      </x:c>
      <x:c r="K51" s="11"/>
      <x:c r="L51" s="11"/>
      <x:c r="M51" s="11"/>
    </x:row>
    <x:row r="52" ht="42" customHeight="1">
      <x:c r="A52" s="10" t="str">
        <x:f>IF(Roster!A52="","",Roster!A52)</x:f>
      </x:c>
      <x:c r="B52" s="10" t="str">
        <x:f>IF(Roster!B52="","",Roster!B52)</x:f>
      </x:c>
      <x:c r="C52" s="10" t="str">
        <x:f>IF(Roster!C52="","",Roster!C52)</x:f>
      </x:c>
      <x:c r="D52" s="12" t="str">
        <x:f>IF(OR(A52="",B52=""),"",IF(COUNTIFS(Diagnostics!$V$5:$V$154,A52&amp;"|"&amp;B52,Diagnostics!$U$5:$U$154,"&gt;=1")=0,"",_xlfn.MAXIFS(Diagnostics!$E$5:$E$154,Diagnostics!$V$5:$V$154,A52&amp;"|"&amp;B52,Diagnostics!$U$5:$U$154,"&gt;=1")))</x:f>
      </x:c>
      <x:c r="E52" s="10" t="str">
        <x:f>IF(ISNUMBER(D52),_xlfn.MAXIFS(Diagnostics!$X$5:$X$154,Diagnostics!$V$5:$V$154,A52&amp;"|"&amp;B52,Diagnostics!$E$5:$E$154,D52,Diagnostics!$U$5:$U$154,"&gt;=1"),"")</x:f>
      </x:c>
      <x:c r="F52" s="10" t="str">
        <x:f>IF(ISNUMBER(E52),IF(OR(TODAY()-D52&gt;42,AND(INDEX(Diagnostics!$T$5:$T$154,E52-4)&gt;0,INDEX(Diagnostics!$T$5:$T$154,E52-4)&lt;TODAY())),"",INDEX(Diagnostics!$U$5:$U$154,E52-4)),"")</x:f>
      </x:c>
      <x:c r="G52" s="10" t="str">
        <x:f>IF(OR(A52="",B52=""),"",COUNTIFS(Diagnostics!$V$5:$V$154,A52&amp;"|"&amp;B52,Diagnostics!$U$5:$U$154,"&gt;=1"))</x:f>
      </x:c>
      <x:c r="H52" s="12" t="str">
        <x:f>IF(OR(A52="",B52=""),"",IF(COUNTIFS(Diagnostics!$V$5:$V$154,A52&amp;"|"&amp;B52,Diagnostics!$W$5:$W$154,1)=0,"",_xlfn.MINIFS(Diagnostics!$E$5:$E$154,Diagnostics!$V$5:$V$154,A52&amp;"|"&amp;B52,Diagnostics!$W$5:$W$154,1)))</x:f>
      </x:c>
      <x:c r="I52" s="12" t="str">
        <x:f>IF(ISNUMBER(H52),_xlfn.MAXIFS(Diagnostics!$E$5:$E$154,Diagnostics!$V$5:$V$154,A52&amp;"|"&amp;B52,Diagnostics!$W$5:$W$154,1),"")</x:f>
      </x:c>
      <x:c r="J52" s="10" t="str">
        <x:f>IF(B52="","",IF(NOT(ISNUMBER(D52)),"Not assessed",IF(NOT(ISNUMBER(F52)),"Review due",IF(AND(ISNUMBER(H52),ISNUMBER(I52),I52&gt;H52),"Reviewed","Provisional"))))</x:f>
      </x:c>
      <x:c r="K52" s="11"/>
      <x:c r="L52" s="11"/>
      <x:c r="M52" s="11"/>
    </x:row>
    <x:row r="53" ht="42" customHeight="1">
      <x:c r="A53" s="10" t="str">
        <x:f>IF(Roster!A53="","",Roster!A53)</x:f>
      </x:c>
      <x:c r="B53" s="10" t="str">
        <x:f>IF(Roster!B53="","",Roster!B53)</x:f>
      </x:c>
      <x:c r="C53" s="10" t="str">
        <x:f>IF(Roster!C53="","",Roster!C53)</x:f>
      </x:c>
      <x:c r="D53" s="12" t="str">
        <x:f>IF(OR(A53="",B53=""),"",IF(COUNTIFS(Diagnostics!$V$5:$V$154,A53&amp;"|"&amp;B53,Diagnostics!$U$5:$U$154,"&gt;=1")=0,"",_xlfn.MAXIFS(Diagnostics!$E$5:$E$154,Diagnostics!$V$5:$V$154,A53&amp;"|"&amp;B53,Diagnostics!$U$5:$U$154,"&gt;=1")))</x:f>
      </x:c>
      <x:c r="E53" s="10" t="str">
        <x:f>IF(ISNUMBER(D53),_xlfn.MAXIFS(Diagnostics!$X$5:$X$154,Diagnostics!$V$5:$V$154,A53&amp;"|"&amp;B53,Diagnostics!$E$5:$E$154,D53,Diagnostics!$U$5:$U$154,"&gt;=1"),"")</x:f>
      </x:c>
      <x:c r="F53" s="10" t="str">
        <x:f>IF(ISNUMBER(E53),IF(OR(TODAY()-D53&gt;42,AND(INDEX(Diagnostics!$T$5:$T$154,E53-4)&gt;0,INDEX(Diagnostics!$T$5:$T$154,E53-4)&lt;TODAY())),"",INDEX(Diagnostics!$U$5:$U$154,E53-4)),"")</x:f>
      </x:c>
      <x:c r="G53" s="10" t="str">
        <x:f>IF(OR(A53="",B53=""),"",COUNTIFS(Diagnostics!$V$5:$V$154,A53&amp;"|"&amp;B53,Diagnostics!$U$5:$U$154,"&gt;=1"))</x:f>
      </x:c>
      <x:c r="H53" s="12" t="str">
        <x:f>IF(OR(A53="",B53=""),"",IF(COUNTIFS(Diagnostics!$V$5:$V$154,A53&amp;"|"&amp;B53,Diagnostics!$W$5:$W$154,1)=0,"",_xlfn.MINIFS(Diagnostics!$E$5:$E$154,Diagnostics!$V$5:$V$154,A53&amp;"|"&amp;B53,Diagnostics!$W$5:$W$154,1)))</x:f>
      </x:c>
      <x:c r="I53" s="12" t="str">
        <x:f>IF(ISNUMBER(H53),_xlfn.MAXIFS(Diagnostics!$E$5:$E$154,Diagnostics!$V$5:$V$154,A53&amp;"|"&amp;B53,Diagnostics!$W$5:$W$154,1),"")</x:f>
      </x:c>
      <x:c r="J53" s="10" t="str">
        <x:f>IF(B53="","",IF(NOT(ISNUMBER(D53)),"Not assessed",IF(NOT(ISNUMBER(F53)),"Review due",IF(AND(ISNUMBER(H53),ISNUMBER(I53),I53&gt;H53),"Reviewed","Provisional"))))</x:f>
      </x:c>
      <x:c r="K53" s="11"/>
      <x:c r="L53" s="11"/>
      <x:c r="M53" s="11"/>
    </x:row>
    <x:row r="54" ht="42" customHeight="1">
      <x:c r="A54" s="10" t="str">
        <x:f>IF(Roster!A54="","",Roster!A54)</x:f>
      </x:c>
      <x:c r="B54" s="10" t="str">
        <x:f>IF(Roster!B54="","",Roster!B54)</x:f>
      </x:c>
      <x:c r="C54" s="10" t="str">
        <x:f>IF(Roster!C54="","",Roster!C54)</x:f>
      </x:c>
      <x:c r="D54" s="12" t="str">
        <x:f>IF(OR(A54="",B54=""),"",IF(COUNTIFS(Diagnostics!$V$5:$V$154,A54&amp;"|"&amp;B54,Diagnostics!$U$5:$U$154,"&gt;=1")=0,"",_xlfn.MAXIFS(Diagnostics!$E$5:$E$154,Diagnostics!$V$5:$V$154,A54&amp;"|"&amp;B54,Diagnostics!$U$5:$U$154,"&gt;=1")))</x:f>
      </x:c>
      <x:c r="E54" s="10" t="str">
        <x:f>IF(ISNUMBER(D54),_xlfn.MAXIFS(Diagnostics!$X$5:$X$154,Diagnostics!$V$5:$V$154,A54&amp;"|"&amp;B54,Diagnostics!$E$5:$E$154,D54,Diagnostics!$U$5:$U$154,"&gt;=1"),"")</x:f>
      </x:c>
      <x:c r="F54" s="10" t="str">
        <x:f>IF(ISNUMBER(E54),IF(OR(TODAY()-D54&gt;42,AND(INDEX(Diagnostics!$T$5:$T$154,E54-4)&gt;0,INDEX(Diagnostics!$T$5:$T$154,E54-4)&lt;TODAY())),"",INDEX(Diagnostics!$U$5:$U$154,E54-4)),"")</x:f>
      </x:c>
      <x:c r="G54" s="10" t="str">
        <x:f>IF(OR(A54="",B54=""),"",COUNTIFS(Diagnostics!$V$5:$V$154,A54&amp;"|"&amp;B54,Diagnostics!$U$5:$U$154,"&gt;=1"))</x:f>
      </x:c>
      <x:c r="H54" s="12" t="str">
        <x:f>IF(OR(A54="",B54=""),"",IF(COUNTIFS(Diagnostics!$V$5:$V$154,A54&amp;"|"&amp;B54,Diagnostics!$W$5:$W$154,1)=0,"",_xlfn.MINIFS(Diagnostics!$E$5:$E$154,Diagnostics!$V$5:$V$154,A54&amp;"|"&amp;B54,Diagnostics!$W$5:$W$154,1)))</x:f>
      </x:c>
      <x:c r="I54" s="12" t="str">
        <x:f>IF(ISNUMBER(H54),_xlfn.MAXIFS(Diagnostics!$E$5:$E$154,Diagnostics!$V$5:$V$154,A54&amp;"|"&amp;B54,Diagnostics!$W$5:$W$154,1),"")</x:f>
      </x:c>
      <x:c r="J54" s="10" t="str">
        <x:f>IF(B54="","",IF(NOT(ISNUMBER(D54)),"Not assessed",IF(NOT(ISNUMBER(F54)),"Review due",IF(AND(ISNUMBER(H54),ISNUMBER(I54),I54&gt;H54),"Reviewed","Provisional"))))</x:f>
      </x:c>
      <x:c r="K54" s="11"/>
      <x:c r="L54" s="11"/>
      <x:c r="M54" s="11"/>
    </x:row>
    <x:row r="55" ht="42" customHeight="1">
      <x:c r="A55" s="10" t="str">
        <x:f>IF(Roster!A55="","",Roster!A55)</x:f>
      </x:c>
      <x:c r="B55" s="10" t="str">
        <x:f>IF(Roster!B55="","",Roster!B55)</x:f>
      </x:c>
      <x:c r="C55" s="10" t="str">
        <x:f>IF(Roster!C55="","",Roster!C55)</x:f>
      </x:c>
      <x:c r="D55" s="12" t="str">
        <x:f>IF(OR(A55="",B55=""),"",IF(COUNTIFS(Diagnostics!$V$5:$V$154,A55&amp;"|"&amp;B55,Diagnostics!$U$5:$U$154,"&gt;=1")=0,"",_xlfn.MAXIFS(Diagnostics!$E$5:$E$154,Diagnostics!$V$5:$V$154,A55&amp;"|"&amp;B55,Diagnostics!$U$5:$U$154,"&gt;=1")))</x:f>
      </x:c>
      <x:c r="E55" s="10" t="str">
        <x:f>IF(ISNUMBER(D55),_xlfn.MAXIFS(Diagnostics!$X$5:$X$154,Diagnostics!$V$5:$V$154,A55&amp;"|"&amp;B55,Diagnostics!$E$5:$E$154,D55,Diagnostics!$U$5:$U$154,"&gt;=1"),"")</x:f>
      </x:c>
      <x:c r="F55" s="10" t="str">
        <x:f>IF(ISNUMBER(E55),IF(OR(TODAY()-D55&gt;42,AND(INDEX(Diagnostics!$T$5:$T$154,E55-4)&gt;0,INDEX(Diagnostics!$T$5:$T$154,E55-4)&lt;TODAY())),"",INDEX(Diagnostics!$U$5:$U$154,E55-4)),"")</x:f>
      </x:c>
      <x:c r="G55" s="10" t="str">
        <x:f>IF(OR(A55="",B55=""),"",COUNTIFS(Diagnostics!$V$5:$V$154,A55&amp;"|"&amp;B55,Diagnostics!$U$5:$U$154,"&gt;=1"))</x:f>
      </x:c>
      <x:c r="H55" s="12" t="str">
        <x:f>IF(OR(A55="",B55=""),"",IF(COUNTIFS(Diagnostics!$V$5:$V$154,A55&amp;"|"&amp;B55,Diagnostics!$W$5:$W$154,1)=0,"",_xlfn.MINIFS(Diagnostics!$E$5:$E$154,Diagnostics!$V$5:$V$154,A55&amp;"|"&amp;B55,Diagnostics!$W$5:$W$154,1)))</x:f>
      </x:c>
      <x:c r="I55" s="12" t="str">
        <x:f>IF(ISNUMBER(H55),_xlfn.MAXIFS(Diagnostics!$E$5:$E$154,Diagnostics!$V$5:$V$154,A55&amp;"|"&amp;B55,Diagnostics!$W$5:$W$154,1),"")</x:f>
      </x:c>
      <x:c r="J55" s="10" t="str">
        <x:f>IF(B55="","",IF(NOT(ISNUMBER(D55)),"Not assessed",IF(NOT(ISNUMBER(F55)),"Review due",IF(AND(ISNUMBER(H55),ISNUMBER(I55),I55&gt;H55),"Reviewed","Provisional"))))</x:f>
      </x:c>
      <x:c r="K55" s="11"/>
      <x:c r="L55" s="11"/>
      <x:c r="M55" s="11"/>
    </x:row>
    <x:row r="56" ht="42" customHeight="1">
      <x:c r="A56" s="10" t="str">
        <x:f>IF(Roster!A56="","",Roster!A56)</x:f>
      </x:c>
      <x:c r="B56" s="10" t="str">
        <x:f>IF(Roster!B56="","",Roster!B56)</x:f>
      </x:c>
      <x:c r="C56" s="10" t="str">
        <x:f>IF(Roster!C56="","",Roster!C56)</x:f>
      </x:c>
      <x:c r="D56" s="12" t="str">
        <x:f>IF(OR(A56="",B56=""),"",IF(COUNTIFS(Diagnostics!$V$5:$V$154,A56&amp;"|"&amp;B56,Diagnostics!$U$5:$U$154,"&gt;=1")=0,"",_xlfn.MAXIFS(Diagnostics!$E$5:$E$154,Diagnostics!$V$5:$V$154,A56&amp;"|"&amp;B56,Diagnostics!$U$5:$U$154,"&gt;=1")))</x:f>
      </x:c>
      <x:c r="E56" s="10" t="str">
        <x:f>IF(ISNUMBER(D56),_xlfn.MAXIFS(Diagnostics!$X$5:$X$154,Diagnostics!$V$5:$V$154,A56&amp;"|"&amp;B56,Diagnostics!$E$5:$E$154,D56,Diagnostics!$U$5:$U$154,"&gt;=1"),"")</x:f>
      </x:c>
      <x:c r="F56" s="10" t="str">
        <x:f>IF(ISNUMBER(E56),IF(OR(TODAY()-D56&gt;42,AND(INDEX(Diagnostics!$T$5:$T$154,E56-4)&gt;0,INDEX(Diagnostics!$T$5:$T$154,E56-4)&lt;TODAY())),"",INDEX(Diagnostics!$U$5:$U$154,E56-4)),"")</x:f>
      </x:c>
      <x:c r="G56" s="10" t="str">
        <x:f>IF(OR(A56="",B56=""),"",COUNTIFS(Diagnostics!$V$5:$V$154,A56&amp;"|"&amp;B56,Diagnostics!$U$5:$U$154,"&gt;=1"))</x:f>
      </x:c>
      <x:c r="H56" s="12" t="str">
        <x:f>IF(OR(A56="",B56=""),"",IF(COUNTIFS(Diagnostics!$V$5:$V$154,A56&amp;"|"&amp;B56,Diagnostics!$W$5:$W$154,1)=0,"",_xlfn.MINIFS(Diagnostics!$E$5:$E$154,Diagnostics!$V$5:$V$154,A56&amp;"|"&amp;B56,Diagnostics!$W$5:$W$154,1)))</x:f>
      </x:c>
      <x:c r="I56" s="12" t="str">
        <x:f>IF(ISNUMBER(H56),_xlfn.MAXIFS(Diagnostics!$E$5:$E$154,Diagnostics!$V$5:$V$154,A56&amp;"|"&amp;B56,Diagnostics!$W$5:$W$154,1),"")</x:f>
      </x:c>
      <x:c r="J56" s="10" t="str">
        <x:f>IF(B56="","",IF(NOT(ISNUMBER(D56)),"Not assessed",IF(NOT(ISNUMBER(F56)),"Review due",IF(AND(ISNUMBER(H56),ISNUMBER(I56),I56&gt;H56),"Reviewed","Provisional"))))</x:f>
      </x:c>
      <x:c r="K56" s="11"/>
      <x:c r="L56" s="11"/>
      <x:c r="M56" s="11"/>
    </x:row>
    <x:row r="57" ht="42" customHeight="1">
      <x:c r="A57" s="10" t="str">
        <x:f>IF(Roster!A57="","",Roster!A57)</x:f>
      </x:c>
      <x:c r="B57" s="10" t="str">
        <x:f>IF(Roster!B57="","",Roster!B57)</x:f>
      </x:c>
      <x:c r="C57" s="10" t="str">
        <x:f>IF(Roster!C57="","",Roster!C57)</x:f>
      </x:c>
      <x:c r="D57" s="12" t="str">
        <x:f>IF(OR(A57="",B57=""),"",IF(COUNTIFS(Diagnostics!$V$5:$V$154,A57&amp;"|"&amp;B57,Diagnostics!$U$5:$U$154,"&gt;=1")=0,"",_xlfn.MAXIFS(Diagnostics!$E$5:$E$154,Diagnostics!$V$5:$V$154,A57&amp;"|"&amp;B57,Diagnostics!$U$5:$U$154,"&gt;=1")))</x:f>
      </x:c>
      <x:c r="E57" s="10" t="str">
        <x:f>IF(ISNUMBER(D57),_xlfn.MAXIFS(Diagnostics!$X$5:$X$154,Diagnostics!$V$5:$V$154,A57&amp;"|"&amp;B57,Diagnostics!$E$5:$E$154,D57,Diagnostics!$U$5:$U$154,"&gt;=1"),"")</x:f>
      </x:c>
      <x:c r="F57" s="10" t="str">
        <x:f>IF(ISNUMBER(E57),IF(OR(TODAY()-D57&gt;42,AND(INDEX(Diagnostics!$T$5:$T$154,E57-4)&gt;0,INDEX(Diagnostics!$T$5:$T$154,E57-4)&lt;TODAY())),"",INDEX(Diagnostics!$U$5:$U$154,E57-4)),"")</x:f>
      </x:c>
      <x:c r="G57" s="10" t="str">
        <x:f>IF(OR(A57="",B57=""),"",COUNTIFS(Diagnostics!$V$5:$V$154,A57&amp;"|"&amp;B57,Diagnostics!$U$5:$U$154,"&gt;=1"))</x:f>
      </x:c>
      <x:c r="H57" s="12" t="str">
        <x:f>IF(OR(A57="",B57=""),"",IF(COUNTIFS(Diagnostics!$V$5:$V$154,A57&amp;"|"&amp;B57,Diagnostics!$W$5:$W$154,1)=0,"",_xlfn.MINIFS(Diagnostics!$E$5:$E$154,Diagnostics!$V$5:$V$154,A57&amp;"|"&amp;B57,Diagnostics!$W$5:$W$154,1)))</x:f>
      </x:c>
      <x:c r="I57" s="12" t="str">
        <x:f>IF(ISNUMBER(H57),_xlfn.MAXIFS(Diagnostics!$E$5:$E$154,Diagnostics!$V$5:$V$154,A57&amp;"|"&amp;B57,Diagnostics!$W$5:$W$154,1),"")</x:f>
      </x:c>
      <x:c r="J57" s="10" t="str">
        <x:f>IF(B57="","",IF(NOT(ISNUMBER(D57)),"Not assessed",IF(NOT(ISNUMBER(F57)),"Review due",IF(AND(ISNUMBER(H57),ISNUMBER(I57),I57&gt;H57),"Reviewed","Provisional"))))</x:f>
      </x:c>
      <x:c r="K57" s="11"/>
      <x:c r="L57" s="11"/>
      <x:c r="M57" s="11"/>
    </x:row>
    <x:row r="58" ht="42" customHeight="1">
      <x:c r="A58" s="10" t="str">
        <x:f>IF(Roster!A58="","",Roster!A58)</x:f>
      </x:c>
      <x:c r="B58" s="10" t="str">
        <x:f>IF(Roster!B58="","",Roster!B58)</x:f>
      </x:c>
      <x:c r="C58" s="10" t="str">
        <x:f>IF(Roster!C58="","",Roster!C58)</x:f>
      </x:c>
      <x:c r="D58" s="12" t="str">
        <x:f>IF(OR(A58="",B58=""),"",IF(COUNTIFS(Diagnostics!$V$5:$V$154,A58&amp;"|"&amp;B58,Diagnostics!$U$5:$U$154,"&gt;=1")=0,"",_xlfn.MAXIFS(Diagnostics!$E$5:$E$154,Diagnostics!$V$5:$V$154,A58&amp;"|"&amp;B58,Diagnostics!$U$5:$U$154,"&gt;=1")))</x:f>
      </x:c>
      <x:c r="E58" s="10" t="str">
        <x:f>IF(ISNUMBER(D58),_xlfn.MAXIFS(Diagnostics!$X$5:$X$154,Diagnostics!$V$5:$V$154,A58&amp;"|"&amp;B58,Diagnostics!$E$5:$E$154,D58,Diagnostics!$U$5:$U$154,"&gt;=1"),"")</x:f>
      </x:c>
      <x:c r="F58" s="10" t="str">
        <x:f>IF(ISNUMBER(E58),IF(OR(TODAY()-D58&gt;42,AND(INDEX(Diagnostics!$T$5:$T$154,E58-4)&gt;0,INDEX(Diagnostics!$T$5:$T$154,E58-4)&lt;TODAY())),"",INDEX(Diagnostics!$U$5:$U$154,E58-4)),"")</x:f>
      </x:c>
      <x:c r="G58" s="10" t="str">
        <x:f>IF(OR(A58="",B58=""),"",COUNTIFS(Diagnostics!$V$5:$V$154,A58&amp;"|"&amp;B58,Diagnostics!$U$5:$U$154,"&gt;=1"))</x:f>
      </x:c>
      <x:c r="H58" s="12" t="str">
        <x:f>IF(OR(A58="",B58=""),"",IF(COUNTIFS(Diagnostics!$V$5:$V$154,A58&amp;"|"&amp;B58,Diagnostics!$W$5:$W$154,1)=0,"",_xlfn.MINIFS(Diagnostics!$E$5:$E$154,Diagnostics!$V$5:$V$154,A58&amp;"|"&amp;B58,Diagnostics!$W$5:$W$154,1)))</x:f>
      </x:c>
      <x:c r="I58" s="12" t="str">
        <x:f>IF(ISNUMBER(H58),_xlfn.MAXIFS(Diagnostics!$E$5:$E$154,Diagnostics!$V$5:$V$154,A58&amp;"|"&amp;B58,Diagnostics!$W$5:$W$154,1),"")</x:f>
      </x:c>
      <x:c r="J58" s="10" t="str">
        <x:f>IF(B58="","",IF(NOT(ISNUMBER(D58)),"Not assessed",IF(NOT(ISNUMBER(F58)),"Review due",IF(AND(ISNUMBER(H58),ISNUMBER(I58),I58&gt;H58),"Reviewed","Provisional"))))</x:f>
      </x:c>
      <x:c r="K58" s="11"/>
      <x:c r="L58" s="11"/>
      <x:c r="M58" s="11"/>
    </x:row>
    <x:row r="59" ht="42" customHeight="1">
      <x:c r="A59" s="10" t="str">
        <x:f>IF(Roster!A59="","",Roster!A59)</x:f>
      </x:c>
      <x:c r="B59" s="10" t="str">
        <x:f>IF(Roster!B59="","",Roster!B59)</x:f>
      </x:c>
      <x:c r="C59" s="10" t="str">
        <x:f>IF(Roster!C59="","",Roster!C59)</x:f>
      </x:c>
      <x:c r="D59" s="12" t="str">
        <x:f>IF(OR(A59="",B59=""),"",IF(COUNTIFS(Diagnostics!$V$5:$V$154,A59&amp;"|"&amp;B59,Diagnostics!$U$5:$U$154,"&gt;=1")=0,"",_xlfn.MAXIFS(Diagnostics!$E$5:$E$154,Diagnostics!$V$5:$V$154,A59&amp;"|"&amp;B59,Diagnostics!$U$5:$U$154,"&gt;=1")))</x:f>
      </x:c>
      <x:c r="E59" s="10" t="str">
        <x:f>IF(ISNUMBER(D59),_xlfn.MAXIFS(Diagnostics!$X$5:$X$154,Diagnostics!$V$5:$V$154,A59&amp;"|"&amp;B59,Diagnostics!$E$5:$E$154,D59,Diagnostics!$U$5:$U$154,"&gt;=1"),"")</x:f>
      </x:c>
      <x:c r="F59" s="10" t="str">
        <x:f>IF(ISNUMBER(E59),IF(OR(TODAY()-D59&gt;42,AND(INDEX(Diagnostics!$T$5:$T$154,E59-4)&gt;0,INDEX(Diagnostics!$T$5:$T$154,E59-4)&lt;TODAY())),"",INDEX(Diagnostics!$U$5:$U$154,E59-4)),"")</x:f>
      </x:c>
      <x:c r="G59" s="10" t="str">
        <x:f>IF(OR(A59="",B59=""),"",COUNTIFS(Diagnostics!$V$5:$V$154,A59&amp;"|"&amp;B59,Diagnostics!$U$5:$U$154,"&gt;=1"))</x:f>
      </x:c>
      <x:c r="H59" s="12" t="str">
        <x:f>IF(OR(A59="",B59=""),"",IF(COUNTIFS(Diagnostics!$V$5:$V$154,A59&amp;"|"&amp;B59,Diagnostics!$W$5:$W$154,1)=0,"",_xlfn.MINIFS(Diagnostics!$E$5:$E$154,Diagnostics!$V$5:$V$154,A59&amp;"|"&amp;B59,Diagnostics!$W$5:$W$154,1)))</x:f>
      </x:c>
      <x:c r="I59" s="12" t="str">
        <x:f>IF(ISNUMBER(H59),_xlfn.MAXIFS(Diagnostics!$E$5:$E$154,Diagnostics!$V$5:$V$154,A59&amp;"|"&amp;B59,Diagnostics!$W$5:$W$154,1),"")</x:f>
      </x:c>
      <x:c r="J59" s="10" t="str">
        <x:f>IF(B59="","",IF(NOT(ISNUMBER(D59)),"Not assessed",IF(NOT(ISNUMBER(F59)),"Review due",IF(AND(ISNUMBER(H59),ISNUMBER(I59),I59&gt;H59),"Reviewed","Provisional"))))</x:f>
      </x:c>
      <x:c r="K59" s="11"/>
      <x:c r="L59" s="11"/>
      <x:c r="M59" s="11"/>
    </x:row>
    <x:row r="60" ht="42" customHeight="1">
      <x:c r="A60" s="10" t="str">
        <x:f>IF(Roster!A60="","",Roster!A60)</x:f>
      </x:c>
      <x:c r="B60" s="10" t="str">
        <x:f>IF(Roster!B60="","",Roster!B60)</x:f>
      </x:c>
      <x:c r="C60" s="10" t="str">
        <x:f>IF(Roster!C60="","",Roster!C60)</x:f>
      </x:c>
      <x:c r="D60" s="12" t="str">
        <x:f>IF(OR(A60="",B60=""),"",IF(COUNTIFS(Diagnostics!$V$5:$V$154,A60&amp;"|"&amp;B60,Diagnostics!$U$5:$U$154,"&gt;=1")=0,"",_xlfn.MAXIFS(Diagnostics!$E$5:$E$154,Diagnostics!$V$5:$V$154,A60&amp;"|"&amp;B60,Diagnostics!$U$5:$U$154,"&gt;=1")))</x:f>
      </x:c>
      <x:c r="E60" s="10" t="str">
        <x:f>IF(ISNUMBER(D60),_xlfn.MAXIFS(Diagnostics!$X$5:$X$154,Diagnostics!$V$5:$V$154,A60&amp;"|"&amp;B60,Diagnostics!$E$5:$E$154,D60,Diagnostics!$U$5:$U$154,"&gt;=1"),"")</x:f>
      </x:c>
      <x:c r="F60" s="10" t="str">
        <x:f>IF(ISNUMBER(E60),IF(OR(TODAY()-D60&gt;42,AND(INDEX(Diagnostics!$T$5:$T$154,E60-4)&gt;0,INDEX(Diagnostics!$T$5:$T$154,E60-4)&lt;TODAY())),"",INDEX(Diagnostics!$U$5:$U$154,E60-4)),"")</x:f>
      </x:c>
      <x:c r="G60" s="10" t="str">
        <x:f>IF(OR(A60="",B60=""),"",COUNTIFS(Diagnostics!$V$5:$V$154,A60&amp;"|"&amp;B60,Diagnostics!$U$5:$U$154,"&gt;=1"))</x:f>
      </x:c>
      <x:c r="H60" s="12" t="str">
        <x:f>IF(OR(A60="",B60=""),"",IF(COUNTIFS(Diagnostics!$V$5:$V$154,A60&amp;"|"&amp;B60,Diagnostics!$W$5:$W$154,1)=0,"",_xlfn.MINIFS(Diagnostics!$E$5:$E$154,Diagnostics!$V$5:$V$154,A60&amp;"|"&amp;B60,Diagnostics!$W$5:$W$154,1)))</x:f>
      </x:c>
      <x:c r="I60" s="12" t="str">
        <x:f>IF(ISNUMBER(H60),_xlfn.MAXIFS(Diagnostics!$E$5:$E$154,Diagnostics!$V$5:$V$154,A60&amp;"|"&amp;B60,Diagnostics!$W$5:$W$154,1),"")</x:f>
      </x:c>
      <x:c r="J60" s="10" t="str">
        <x:f>IF(B60="","",IF(NOT(ISNUMBER(D60)),"Not assessed",IF(NOT(ISNUMBER(F60)),"Review due",IF(AND(ISNUMBER(H60),ISNUMBER(I60),I60&gt;H60),"Reviewed","Provisional"))))</x:f>
      </x:c>
      <x:c r="K60" s="11"/>
      <x:c r="L60" s="11"/>
      <x:c r="M60" s="11"/>
    </x:row>
    <x:row r="61" ht="42" customHeight="1">
      <x:c r="A61" s="10" t="str">
        <x:f>IF(Roster!A61="","",Roster!A61)</x:f>
      </x:c>
      <x:c r="B61" s="10" t="str">
        <x:f>IF(Roster!B61="","",Roster!B61)</x:f>
      </x:c>
      <x:c r="C61" s="10" t="str">
        <x:f>IF(Roster!C61="","",Roster!C61)</x:f>
      </x:c>
      <x:c r="D61" s="12" t="str">
        <x:f>IF(OR(A61="",B61=""),"",IF(COUNTIFS(Diagnostics!$V$5:$V$154,A61&amp;"|"&amp;B61,Diagnostics!$U$5:$U$154,"&gt;=1")=0,"",_xlfn.MAXIFS(Diagnostics!$E$5:$E$154,Diagnostics!$V$5:$V$154,A61&amp;"|"&amp;B61,Diagnostics!$U$5:$U$154,"&gt;=1")))</x:f>
      </x:c>
      <x:c r="E61" s="10" t="str">
        <x:f>IF(ISNUMBER(D61),_xlfn.MAXIFS(Diagnostics!$X$5:$X$154,Diagnostics!$V$5:$V$154,A61&amp;"|"&amp;B61,Diagnostics!$E$5:$E$154,D61,Diagnostics!$U$5:$U$154,"&gt;=1"),"")</x:f>
      </x:c>
      <x:c r="F61" s="10" t="str">
        <x:f>IF(ISNUMBER(E61),IF(OR(TODAY()-D61&gt;42,AND(INDEX(Diagnostics!$T$5:$T$154,E61-4)&gt;0,INDEX(Diagnostics!$T$5:$T$154,E61-4)&lt;TODAY())),"",INDEX(Diagnostics!$U$5:$U$154,E61-4)),"")</x:f>
      </x:c>
      <x:c r="G61" s="10" t="str">
        <x:f>IF(OR(A61="",B61=""),"",COUNTIFS(Diagnostics!$V$5:$V$154,A61&amp;"|"&amp;B61,Diagnostics!$U$5:$U$154,"&gt;=1"))</x:f>
      </x:c>
      <x:c r="H61" s="12" t="str">
        <x:f>IF(OR(A61="",B61=""),"",IF(COUNTIFS(Diagnostics!$V$5:$V$154,A61&amp;"|"&amp;B61,Diagnostics!$W$5:$W$154,1)=0,"",_xlfn.MINIFS(Diagnostics!$E$5:$E$154,Diagnostics!$V$5:$V$154,A61&amp;"|"&amp;B61,Diagnostics!$W$5:$W$154,1)))</x:f>
      </x:c>
      <x:c r="I61" s="12" t="str">
        <x:f>IF(ISNUMBER(H61),_xlfn.MAXIFS(Diagnostics!$E$5:$E$154,Diagnostics!$V$5:$V$154,A61&amp;"|"&amp;B61,Diagnostics!$W$5:$W$154,1),"")</x:f>
      </x:c>
      <x:c r="J61" s="10" t="str">
        <x:f>IF(B61="","",IF(NOT(ISNUMBER(D61)),"Not assessed",IF(NOT(ISNUMBER(F61)),"Review due",IF(AND(ISNUMBER(H61),ISNUMBER(I61),I61&gt;H61),"Reviewed","Provisional"))))</x:f>
      </x:c>
      <x:c r="K61" s="11"/>
      <x:c r="L61" s="11"/>
      <x:c r="M61" s="11"/>
    </x:row>
    <x:row r="62" ht="42" customHeight="1">
      <x:c r="A62" s="10" t="str">
        <x:f>IF(Roster!A62="","",Roster!A62)</x:f>
      </x:c>
      <x:c r="B62" s="10" t="str">
        <x:f>IF(Roster!B62="","",Roster!B62)</x:f>
      </x:c>
      <x:c r="C62" s="10" t="str">
        <x:f>IF(Roster!C62="","",Roster!C62)</x:f>
      </x:c>
      <x:c r="D62" s="12" t="str">
        <x:f>IF(OR(A62="",B62=""),"",IF(COUNTIFS(Diagnostics!$V$5:$V$154,A62&amp;"|"&amp;B62,Diagnostics!$U$5:$U$154,"&gt;=1")=0,"",_xlfn.MAXIFS(Diagnostics!$E$5:$E$154,Diagnostics!$V$5:$V$154,A62&amp;"|"&amp;B62,Diagnostics!$U$5:$U$154,"&gt;=1")))</x:f>
      </x:c>
      <x:c r="E62" s="10" t="str">
        <x:f>IF(ISNUMBER(D62),_xlfn.MAXIFS(Diagnostics!$X$5:$X$154,Diagnostics!$V$5:$V$154,A62&amp;"|"&amp;B62,Diagnostics!$E$5:$E$154,D62,Diagnostics!$U$5:$U$154,"&gt;=1"),"")</x:f>
      </x:c>
      <x:c r="F62" s="10" t="str">
        <x:f>IF(ISNUMBER(E62),IF(OR(TODAY()-D62&gt;42,AND(INDEX(Diagnostics!$T$5:$T$154,E62-4)&gt;0,INDEX(Diagnostics!$T$5:$T$154,E62-4)&lt;TODAY())),"",INDEX(Diagnostics!$U$5:$U$154,E62-4)),"")</x:f>
      </x:c>
      <x:c r="G62" s="10" t="str">
        <x:f>IF(OR(A62="",B62=""),"",COUNTIFS(Diagnostics!$V$5:$V$154,A62&amp;"|"&amp;B62,Diagnostics!$U$5:$U$154,"&gt;=1"))</x:f>
      </x:c>
      <x:c r="H62" s="12" t="str">
        <x:f>IF(OR(A62="",B62=""),"",IF(COUNTIFS(Diagnostics!$V$5:$V$154,A62&amp;"|"&amp;B62,Diagnostics!$W$5:$W$154,1)=0,"",_xlfn.MINIFS(Diagnostics!$E$5:$E$154,Diagnostics!$V$5:$V$154,A62&amp;"|"&amp;B62,Diagnostics!$W$5:$W$154,1)))</x:f>
      </x:c>
      <x:c r="I62" s="12" t="str">
        <x:f>IF(ISNUMBER(H62),_xlfn.MAXIFS(Diagnostics!$E$5:$E$154,Diagnostics!$V$5:$V$154,A62&amp;"|"&amp;B62,Diagnostics!$W$5:$W$154,1),"")</x:f>
      </x:c>
      <x:c r="J62" s="10" t="str">
        <x:f>IF(B62="","",IF(NOT(ISNUMBER(D62)),"Not assessed",IF(NOT(ISNUMBER(F62)),"Review due",IF(AND(ISNUMBER(H62),ISNUMBER(I62),I62&gt;H62),"Reviewed","Provisional"))))</x:f>
      </x:c>
      <x:c r="K62" s="11"/>
      <x:c r="L62" s="11"/>
      <x:c r="M62" s="11"/>
    </x:row>
    <x:row r="63" ht="42" customHeight="1">
      <x:c r="A63" s="10" t="str">
        <x:f>IF(Roster!A63="","",Roster!A63)</x:f>
      </x:c>
      <x:c r="B63" s="10" t="str">
        <x:f>IF(Roster!B63="","",Roster!B63)</x:f>
      </x:c>
      <x:c r="C63" s="10" t="str">
        <x:f>IF(Roster!C63="","",Roster!C63)</x:f>
      </x:c>
      <x:c r="D63" s="12" t="str">
        <x:f>IF(OR(A63="",B63=""),"",IF(COUNTIFS(Diagnostics!$V$5:$V$154,A63&amp;"|"&amp;B63,Diagnostics!$U$5:$U$154,"&gt;=1")=0,"",_xlfn.MAXIFS(Diagnostics!$E$5:$E$154,Diagnostics!$V$5:$V$154,A63&amp;"|"&amp;B63,Diagnostics!$U$5:$U$154,"&gt;=1")))</x:f>
      </x:c>
      <x:c r="E63" s="10" t="str">
        <x:f>IF(ISNUMBER(D63),_xlfn.MAXIFS(Diagnostics!$X$5:$X$154,Diagnostics!$V$5:$V$154,A63&amp;"|"&amp;B63,Diagnostics!$E$5:$E$154,D63,Diagnostics!$U$5:$U$154,"&gt;=1"),"")</x:f>
      </x:c>
      <x:c r="F63" s="10" t="str">
        <x:f>IF(ISNUMBER(E63),IF(OR(TODAY()-D63&gt;42,AND(INDEX(Diagnostics!$T$5:$T$154,E63-4)&gt;0,INDEX(Diagnostics!$T$5:$T$154,E63-4)&lt;TODAY())),"",INDEX(Diagnostics!$U$5:$U$154,E63-4)),"")</x:f>
      </x:c>
      <x:c r="G63" s="10" t="str">
        <x:f>IF(OR(A63="",B63=""),"",COUNTIFS(Diagnostics!$V$5:$V$154,A63&amp;"|"&amp;B63,Diagnostics!$U$5:$U$154,"&gt;=1"))</x:f>
      </x:c>
      <x:c r="H63" s="12" t="str">
        <x:f>IF(OR(A63="",B63=""),"",IF(COUNTIFS(Diagnostics!$V$5:$V$154,A63&amp;"|"&amp;B63,Diagnostics!$W$5:$W$154,1)=0,"",_xlfn.MINIFS(Diagnostics!$E$5:$E$154,Diagnostics!$V$5:$V$154,A63&amp;"|"&amp;B63,Diagnostics!$W$5:$W$154,1)))</x:f>
      </x:c>
      <x:c r="I63" s="12" t="str">
        <x:f>IF(ISNUMBER(H63),_xlfn.MAXIFS(Diagnostics!$E$5:$E$154,Diagnostics!$V$5:$V$154,A63&amp;"|"&amp;B63,Diagnostics!$W$5:$W$154,1),"")</x:f>
      </x:c>
      <x:c r="J63" s="10" t="str">
        <x:f>IF(B63="","",IF(NOT(ISNUMBER(D63)),"Not assessed",IF(NOT(ISNUMBER(F63)),"Review due",IF(AND(ISNUMBER(H63),ISNUMBER(I63),I63&gt;H63),"Reviewed","Provisional"))))</x:f>
      </x:c>
      <x:c r="K63" s="11"/>
      <x:c r="L63" s="11"/>
      <x:c r="M63" s="11"/>
    </x:row>
    <x:row r="64" ht="42" customHeight="1">
      <x:c r="A64" s="10" t="str">
        <x:f>IF(Roster!A64="","",Roster!A64)</x:f>
      </x:c>
      <x:c r="B64" s="10" t="str">
        <x:f>IF(Roster!B64="","",Roster!B64)</x:f>
      </x:c>
      <x:c r="C64" s="10" t="str">
        <x:f>IF(Roster!C64="","",Roster!C64)</x:f>
      </x:c>
      <x:c r="D64" s="12" t="str">
        <x:f>IF(OR(A64="",B64=""),"",IF(COUNTIFS(Diagnostics!$V$5:$V$154,A64&amp;"|"&amp;B64,Diagnostics!$U$5:$U$154,"&gt;=1")=0,"",_xlfn.MAXIFS(Diagnostics!$E$5:$E$154,Diagnostics!$V$5:$V$154,A64&amp;"|"&amp;B64,Diagnostics!$U$5:$U$154,"&gt;=1")))</x:f>
      </x:c>
      <x:c r="E64" s="10" t="str">
        <x:f>IF(ISNUMBER(D64),_xlfn.MAXIFS(Diagnostics!$X$5:$X$154,Diagnostics!$V$5:$V$154,A64&amp;"|"&amp;B64,Diagnostics!$E$5:$E$154,D64,Diagnostics!$U$5:$U$154,"&gt;=1"),"")</x:f>
      </x:c>
      <x:c r="F64" s="10" t="str">
        <x:f>IF(ISNUMBER(E64),IF(OR(TODAY()-D64&gt;42,AND(INDEX(Diagnostics!$T$5:$T$154,E64-4)&gt;0,INDEX(Diagnostics!$T$5:$T$154,E64-4)&lt;TODAY())),"",INDEX(Diagnostics!$U$5:$U$154,E64-4)),"")</x:f>
      </x:c>
      <x:c r="G64" s="10" t="str">
        <x:f>IF(OR(A64="",B64=""),"",COUNTIFS(Diagnostics!$V$5:$V$154,A64&amp;"|"&amp;B64,Diagnostics!$U$5:$U$154,"&gt;=1"))</x:f>
      </x:c>
      <x:c r="H64" s="12" t="str">
        <x:f>IF(OR(A64="",B64=""),"",IF(COUNTIFS(Diagnostics!$V$5:$V$154,A64&amp;"|"&amp;B64,Diagnostics!$W$5:$W$154,1)=0,"",_xlfn.MINIFS(Diagnostics!$E$5:$E$154,Diagnostics!$V$5:$V$154,A64&amp;"|"&amp;B64,Diagnostics!$W$5:$W$154,1)))</x:f>
      </x:c>
      <x:c r="I64" s="12" t="str">
        <x:f>IF(ISNUMBER(H64),_xlfn.MAXIFS(Diagnostics!$E$5:$E$154,Diagnostics!$V$5:$V$154,A64&amp;"|"&amp;B64,Diagnostics!$W$5:$W$154,1),"")</x:f>
      </x:c>
      <x:c r="J64" s="10" t="str">
        <x:f>IF(B64="","",IF(NOT(ISNUMBER(D64)),"Not assessed",IF(NOT(ISNUMBER(F64)),"Review due",IF(AND(ISNUMBER(H64),ISNUMBER(I64),I64&gt;H64),"Reviewed","Provisional"))))</x:f>
      </x:c>
      <x:c r="K64" s="11"/>
      <x:c r="L64" s="11"/>
      <x:c r="M64" s="11"/>
    </x:row>
    <x:row r="65" ht="42" customHeight="1">
      <x:c r="A65" s="10" t="str">
        <x:f>IF(Roster!A65="","",Roster!A65)</x:f>
      </x:c>
      <x:c r="B65" s="10" t="str">
        <x:f>IF(Roster!B65="","",Roster!B65)</x:f>
      </x:c>
      <x:c r="C65" s="10" t="str">
        <x:f>IF(Roster!C65="","",Roster!C65)</x:f>
      </x:c>
      <x:c r="D65" s="12" t="str">
        <x:f>IF(OR(A65="",B65=""),"",IF(COUNTIFS(Diagnostics!$V$5:$V$154,A65&amp;"|"&amp;B65,Diagnostics!$U$5:$U$154,"&gt;=1")=0,"",_xlfn.MAXIFS(Diagnostics!$E$5:$E$154,Diagnostics!$V$5:$V$154,A65&amp;"|"&amp;B65,Diagnostics!$U$5:$U$154,"&gt;=1")))</x:f>
      </x:c>
      <x:c r="E65" s="10" t="str">
        <x:f>IF(ISNUMBER(D65),_xlfn.MAXIFS(Diagnostics!$X$5:$X$154,Diagnostics!$V$5:$V$154,A65&amp;"|"&amp;B65,Diagnostics!$E$5:$E$154,D65,Diagnostics!$U$5:$U$154,"&gt;=1"),"")</x:f>
      </x:c>
      <x:c r="F65" s="10" t="str">
        <x:f>IF(ISNUMBER(E65),IF(OR(TODAY()-D65&gt;42,AND(INDEX(Diagnostics!$T$5:$T$154,E65-4)&gt;0,INDEX(Diagnostics!$T$5:$T$154,E65-4)&lt;TODAY())),"",INDEX(Diagnostics!$U$5:$U$154,E65-4)),"")</x:f>
      </x:c>
      <x:c r="G65" s="10" t="str">
        <x:f>IF(OR(A65="",B65=""),"",COUNTIFS(Diagnostics!$V$5:$V$154,A65&amp;"|"&amp;B65,Diagnostics!$U$5:$U$154,"&gt;=1"))</x:f>
      </x:c>
      <x:c r="H65" s="12" t="str">
        <x:f>IF(OR(A65="",B65=""),"",IF(COUNTIFS(Diagnostics!$V$5:$V$154,A65&amp;"|"&amp;B65,Diagnostics!$W$5:$W$154,1)=0,"",_xlfn.MINIFS(Diagnostics!$E$5:$E$154,Diagnostics!$V$5:$V$154,A65&amp;"|"&amp;B65,Diagnostics!$W$5:$W$154,1)))</x:f>
      </x:c>
      <x:c r="I65" s="12" t="str">
        <x:f>IF(ISNUMBER(H65),_xlfn.MAXIFS(Diagnostics!$E$5:$E$154,Diagnostics!$V$5:$V$154,A65&amp;"|"&amp;B65,Diagnostics!$W$5:$W$154,1),"")</x:f>
      </x:c>
      <x:c r="J65" s="10" t="str">
        <x:f>IF(B65="","",IF(NOT(ISNUMBER(D65)),"Not assessed",IF(NOT(ISNUMBER(F65)),"Review due",IF(AND(ISNUMBER(H65),ISNUMBER(I65),I65&gt;H65),"Reviewed","Provisional"))))</x:f>
      </x:c>
      <x:c r="K65" s="11"/>
      <x:c r="L65" s="11"/>
      <x:c r="M65" s="11"/>
    </x:row>
    <x:row r="66" ht="42" customHeight="1">
      <x:c r="A66" s="10" t="str">
        <x:f>IF(Roster!A66="","",Roster!A66)</x:f>
      </x:c>
      <x:c r="B66" s="10" t="str">
        <x:f>IF(Roster!B66="","",Roster!B66)</x:f>
      </x:c>
      <x:c r="C66" s="10" t="str">
        <x:f>IF(Roster!C66="","",Roster!C66)</x:f>
      </x:c>
      <x:c r="D66" s="12" t="str">
        <x:f>IF(OR(A66="",B66=""),"",IF(COUNTIFS(Diagnostics!$V$5:$V$154,A66&amp;"|"&amp;B66,Diagnostics!$U$5:$U$154,"&gt;=1")=0,"",_xlfn.MAXIFS(Diagnostics!$E$5:$E$154,Diagnostics!$V$5:$V$154,A66&amp;"|"&amp;B66,Diagnostics!$U$5:$U$154,"&gt;=1")))</x:f>
      </x:c>
      <x:c r="E66" s="10" t="str">
        <x:f>IF(ISNUMBER(D66),_xlfn.MAXIFS(Diagnostics!$X$5:$X$154,Diagnostics!$V$5:$V$154,A66&amp;"|"&amp;B66,Diagnostics!$E$5:$E$154,D66,Diagnostics!$U$5:$U$154,"&gt;=1"),"")</x:f>
      </x:c>
      <x:c r="F66" s="10" t="str">
        <x:f>IF(ISNUMBER(E66),IF(OR(TODAY()-D66&gt;42,AND(INDEX(Diagnostics!$T$5:$T$154,E66-4)&gt;0,INDEX(Diagnostics!$T$5:$T$154,E66-4)&lt;TODAY())),"",INDEX(Diagnostics!$U$5:$U$154,E66-4)),"")</x:f>
      </x:c>
      <x:c r="G66" s="10" t="str">
        <x:f>IF(OR(A66="",B66=""),"",COUNTIFS(Diagnostics!$V$5:$V$154,A66&amp;"|"&amp;B66,Diagnostics!$U$5:$U$154,"&gt;=1"))</x:f>
      </x:c>
      <x:c r="H66" s="12" t="str">
        <x:f>IF(OR(A66="",B66=""),"",IF(COUNTIFS(Diagnostics!$V$5:$V$154,A66&amp;"|"&amp;B66,Diagnostics!$W$5:$W$154,1)=0,"",_xlfn.MINIFS(Diagnostics!$E$5:$E$154,Diagnostics!$V$5:$V$154,A66&amp;"|"&amp;B66,Diagnostics!$W$5:$W$154,1)))</x:f>
      </x:c>
      <x:c r="I66" s="12" t="str">
        <x:f>IF(ISNUMBER(H66),_xlfn.MAXIFS(Diagnostics!$E$5:$E$154,Diagnostics!$V$5:$V$154,A66&amp;"|"&amp;B66,Diagnostics!$W$5:$W$154,1),"")</x:f>
      </x:c>
      <x:c r="J66" s="10" t="str">
        <x:f>IF(B66="","",IF(NOT(ISNUMBER(D66)),"Not assessed",IF(NOT(ISNUMBER(F66)),"Review due",IF(AND(ISNUMBER(H66),ISNUMBER(I66),I66&gt;H66),"Reviewed","Provisional"))))</x:f>
      </x:c>
      <x:c r="K66" s="11"/>
      <x:c r="L66" s="11"/>
      <x:c r="M66" s="11"/>
    </x:row>
    <x:row r="67" ht="42" customHeight="1">
      <x:c r="A67" s="10" t="str">
        <x:f>IF(Roster!A67="","",Roster!A67)</x:f>
      </x:c>
      <x:c r="B67" s="10" t="str">
        <x:f>IF(Roster!B67="","",Roster!B67)</x:f>
      </x:c>
      <x:c r="C67" s="10" t="str">
        <x:f>IF(Roster!C67="","",Roster!C67)</x:f>
      </x:c>
      <x:c r="D67" s="12" t="str">
        <x:f>IF(OR(A67="",B67=""),"",IF(COUNTIFS(Diagnostics!$V$5:$V$154,A67&amp;"|"&amp;B67,Diagnostics!$U$5:$U$154,"&gt;=1")=0,"",_xlfn.MAXIFS(Diagnostics!$E$5:$E$154,Diagnostics!$V$5:$V$154,A67&amp;"|"&amp;B67,Diagnostics!$U$5:$U$154,"&gt;=1")))</x:f>
      </x:c>
      <x:c r="E67" s="10" t="str">
        <x:f>IF(ISNUMBER(D67),_xlfn.MAXIFS(Diagnostics!$X$5:$X$154,Diagnostics!$V$5:$V$154,A67&amp;"|"&amp;B67,Diagnostics!$E$5:$E$154,D67,Diagnostics!$U$5:$U$154,"&gt;=1"),"")</x:f>
      </x:c>
      <x:c r="F67" s="10" t="str">
        <x:f>IF(ISNUMBER(E67),IF(OR(TODAY()-D67&gt;42,AND(INDEX(Diagnostics!$T$5:$T$154,E67-4)&gt;0,INDEX(Diagnostics!$T$5:$T$154,E67-4)&lt;TODAY())),"",INDEX(Diagnostics!$U$5:$U$154,E67-4)),"")</x:f>
      </x:c>
      <x:c r="G67" s="10" t="str">
        <x:f>IF(OR(A67="",B67=""),"",COUNTIFS(Diagnostics!$V$5:$V$154,A67&amp;"|"&amp;B67,Diagnostics!$U$5:$U$154,"&gt;=1"))</x:f>
      </x:c>
      <x:c r="H67" s="12" t="str">
        <x:f>IF(OR(A67="",B67=""),"",IF(COUNTIFS(Diagnostics!$V$5:$V$154,A67&amp;"|"&amp;B67,Diagnostics!$W$5:$W$154,1)=0,"",_xlfn.MINIFS(Diagnostics!$E$5:$E$154,Diagnostics!$V$5:$V$154,A67&amp;"|"&amp;B67,Diagnostics!$W$5:$W$154,1)))</x:f>
      </x:c>
      <x:c r="I67" s="12" t="str">
        <x:f>IF(ISNUMBER(H67),_xlfn.MAXIFS(Diagnostics!$E$5:$E$154,Diagnostics!$V$5:$V$154,A67&amp;"|"&amp;B67,Diagnostics!$W$5:$W$154,1),"")</x:f>
      </x:c>
      <x:c r="J67" s="10" t="str">
        <x:f>IF(B67="","",IF(NOT(ISNUMBER(D67)),"Not assessed",IF(NOT(ISNUMBER(F67)),"Review due",IF(AND(ISNUMBER(H67),ISNUMBER(I67),I67&gt;H67),"Reviewed","Provisional"))))</x:f>
      </x:c>
      <x:c r="K67" s="11"/>
      <x:c r="L67" s="11"/>
      <x:c r="M67" s="11"/>
    </x:row>
    <x:row r="68" ht="42" customHeight="1">
      <x:c r="A68" s="10" t="str">
        <x:f>IF(Roster!A68="","",Roster!A68)</x:f>
      </x:c>
      <x:c r="B68" s="10" t="str">
        <x:f>IF(Roster!B68="","",Roster!B68)</x:f>
      </x:c>
      <x:c r="C68" s="10" t="str">
        <x:f>IF(Roster!C68="","",Roster!C68)</x:f>
      </x:c>
      <x:c r="D68" s="12" t="str">
        <x:f>IF(OR(A68="",B68=""),"",IF(COUNTIFS(Diagnostics!$V$5:$V$154,A68&amp;"|"&amp;B68,Diagnostics!$U$5:$U$154,"&gt;=1")=0,"",_xlfn.MAXIFS(Diagnostics!$E$5:$E$154,Diagnostics!$V$5:$V$154,A68&amp;"|"&amp;B68,Diagnostics!$U$5:$U$154,"&gt;=1")))</x:f>
      </x:c>
      <x:c r="E68" s="10" t="str">
        <x:f>IF(ISNUMBER(D68),_xlfn.MAXIFS(Diagnostics!$X$5:$X$154,Diagnostics!$V$5:$V$154,A68&amp;"|"&amp;B68,Diagnostics!$E$5:$E$154,D68,Diagnostics!$U$5:$U$154,"&gt;=1"),"")</x:f>
      </x:c>
      <x:c r="F68" s="10" t="str">
        <x:f>IF(ISNUMBER(E68),IF(OR(TODAY()-D68&gt;42,AND(INDEX(Diagnostics!$T$5:$T$154,E68-4)&gt;0,INDEX(Diagnostics!$T$5:$T$154,E68-4)&lt;TODAY())),"",INDEX(Diagnostics!$U$5:$U$154,E68-4)),"")</x:f>
      </x:c>
      <x:c r="G68" s="10" t="str">
        <x:f>IF(OR(A68="",B68=""),"",COUNTIFS(Diagnostics!$V$5:$V$154,A68&amp;"|"&amp;B68,Diagnostics!$U$5:$U$154,"&gt;=1"))</x:f>
      </x:c>
      <x:c r="H68" s="12" t="str">
        <x:f>IF(OR(A68="",B68=""),"",IF(COUNTIFS(Diagnostics!$V$5:$V$154,A68&amp;"|"&amp;B68,Diagnostics!$W$5:$W$154,1)=0,"",_xlfn.MINIFS(Diagnostics!$E$5:$E$154,Diagnostics!$V$5:$V$154,A68&amp;"|"&amp;B68,Diagnostics!$W$5:$W$154,1)))</x:f>
      </x:c>
      <x:c r="I68" s="12" t="str">
        <x:f>IF(ISNUMBER(H68),_xlfn.MAXIFS(Diagnostics!$E$5:$E$154,Diagnostics!$V$5:$V$154,A68&amp;"|"&amp;B68,Diagnostics!$W$5:$W$154,1),"")</x:f>
      </x:c>
      <x:c r="J68" s="10" t="str">
        <x:f>IF(B68="","",IF(NOT(ISNUMBER(D68)),"Not assessed",IF(NOT(ISNUMBER(F68)),"Review due",IF(AND(ISNUMBER(H68),ISNUMBER(I68),I68&gt;H68),"Reviewed","Provisional"))))</x:f>
      </x:c>
      <x:c r="K68" s="11"/>
      <x:c r="L68" s="11"/>
      <x:c r="M68" s="11"/>
    </x:row>
    <x:row r="69" ht="42" customHeight="1">
      <x:c r="A69" s="10" t="str">
        <x:f>IF(Roster!A69="","",Roster!A69)</x:f>
      </x:c>
      <x:c r="B69" s="10" t="str">
        <x:f>IF(Roster!B69="","",Roster!B69)</x:f>
      </x:c>
      <x:c r="C69" s="10" t="str">
        <x:f>IF(Roster!C69="","",Roster!C69)</x:f>
      </x:c>
      <x:c r="D69" s="12" t="str">
        <x:f>IF(OR(A69="",B69=""),"",IF(COUNTIFS(Diagnostics!$V$5:$V$154,A69&amp;"|"&amp;B69,Diagnostics!$U$5:$U$154,"&gt;=1")=0,"",_xlfn.MAXIFS(Diagnostics!$E$5:$E$154,Diagnostics!$V$5:$V$154,A69&amp;"|"&amp;B69,Diagnostics!$U$5:$U$154,"&gt;=1")))</x:f>
      </x:c>
      <x:c r="E69" s="10" t="str">
        <x:f>IF(ISNUMBER(D69),_xlfn.MAXIFS(Diagnostics!$X$5:$X$154,Diagnostics!$V$5:$V$154,A69&amp;"|"&amp;B69,Diagnostics!$E$5:$E$154,D69,Diagnostics!$U$5:$U$154,"&gt;=1"),"")</x:f>
      </x:c>
      <x:c r="F69" s="10" t="str">
        <x:f>IF(ISNUMBER(E69),IF(OR(TODAY()-D69&gt;42,AND(INDEX(Diagnostics!$T$5:$T$154,E69-4)&gt;0,INDEX(Diagnostics!$T$5:$T$154,E69-4)&lt;TODAY())),"",INDEX(Diagnostics!$U$5:$U$154,E69-4)),"")</x:f>
      </x:c>
      <x:c r="G69" s="10" t="str">
        <x:f>IF(OR(A69="",B69=""),"",COUNTIFS(Diagnostics!$V$5:$V$154,A69&amp;"|"&amp;B69,Diagnostics!$U$5:$U$154,"&gt;=1"))</x:f>
      </x:c>
      <x:c r="H69" s="12" t="str">
        <x:f>IF(OR(A69="",B69=""),"",IF(COUNTIFS(Diagnostics!$V$5:$V$154,A69&amp;"|"&amp;B69,Diagnostics!$W$5:$W$154,1)=0,"",_xlfn.MINIFS(Diagnostics!$E$5:$E$154,Diagnostics!$V$5:$V$154,A69&amp;"|"&amp;B69,Diagnostics!$W$5:$W$154,1)))</x:f>
      </x:c>
      <x:c r="I69" s="12" t="str">
        <x:f>IF(ISNUMBER(H69),_xlfn.MAXIFS(Diagnostics!$E$5:$E$154,Diagnostics!$V$5:$V$154,A69&amp;"|"&amp;B69,Diagnostics!$W$5:$W$154,1),"")</x:f>
      </x:c>
      <x:c r="J69" s="10" t="str">
        <x:f>IF(B69="","",IF(NOT(ISNUMBER(D69)),"Not assessed",IF(NOT(ISNUMBER(F69)),"Review due",IF(AND(ISNUMBER(H69),ISNUMBER(I69),I69&gt;H69),"Reviewed","Provisional"))))</x:f>
      </x:c>
      <x:c r="K69" s="11"/>
      <x:c r="L69" s="11"/>
      <x:c r="M69" s="11"/>
    </x:row>
    <x:row r="70" ht="42" customHeight="1">
      <x:c r="A70" s="10" t="str">
        <x:f>IF(Roster!A70="","",Roster!A70)</x:f>
      </x:c>
      <x:c r="B70" s="10" t="str">
        <x:f>IF(Roster!B70="","",Roster!B70)</x:f>
      </x:c>
      <x:c r="C70" s="10" t="str">
        <x:f>IF(Roster!C70="","",Roster!C70)</x:f>
      </x:c>
      <x:c r="D70" s="12" t="str">
        <x:f>IF(OR(A70="",B70=""),"",IF(COUNTIFS(Diagnostics!$V$5:$V$154,A70&amp;"|"&amp;B70,Diagnostics!$U$5:$U$154,"&gt;=1")=0,"",_xlfn.MAXIFS(Diagnostics!$E$5:$E$154,Diagnostics!$V$5:$V$154,A70&amp;"|"&amp;B70,Diagnostics!$U$5:$U$154,"&gt;=1")))</x:f>
      </x:c>
      <x:c r="E70" s="10" t="str">
        <x:f>IF(ISNUMBER(D70),_xlfn.MAXIFS(Diagnostics!$X$5:$X$154,Diagnostics!$V$5:$V$154,A70&amp;"|"&amp;B70,Diagnostics!$E$5:$E$154,D70,Diagnostics!$U$5:$U$154,"&gt;=1"),"")</x:f>
      </x:c>
      <x:c r="F70" s="10" t="str">
        <x:f>IF(ISNUMBER(E70),IF(OR(TODAY()-D70&gt;42,AND(INDEX(Diagnostics!$T$5:$T$154,E70-4)&gt;0,INDEX(Diagnostics!$T$5:$T$154,E70-4)&lt;TODAY())),"",INDEX(Diagnostics!$U$5:$U$154,E70-4)),"")</x:f>
      </x:c>
      <x:c r="G70" s="10" t="str">
        <x:f>IF(OR(A70="",B70=""),"",COUNTIFS(Diagnostics!$V$5:$V$154,A70&amp;"|"&amp;B70,Diagnostics!$U$5:$U$154,"&gt;=1"))</x:f>
      </x:c>
      <x:c r="H70" s="12" t="str">
        <x:f>IF(OR(A70="",B70=""),"",IF(COUNTIFS(Diagnostics!$V$5:$V$154,A70&amp;"|"&amp;B70,Diagnostics!$W$5:$W$154,1)=0,"",_xlfn.MINIFS(Diagnostics!$E$5:$E$154,Diagnostics!$V$5:$V$154,A70&amp;"|"&amp;B70,Diagnostics!$W$5:$W$154,1)))</x:f>
      </x:c>
      <x:c r="I70" s="12" t="str">
        <x:f>IF(ISNUMBER(H70),_xlfn.MAXIFS(Diagnostics!$E$5:$E$154,Diagnostics!$V$5:$V$154,A70&amp;"|"&amp;B70,Diagnostics!$W$5:$W$154,1),"")</x:f>
      </x:c>
      <x:c r="J70" s="10" t="str">
        <x:f>IF(B70="","",IF(NOT(ISNUMBER(D70)),"Not assessed",IF(NOT(ISNUMBER(F70)),"Review due",IF(AND(ISNUMBER(H70),ISNUMBER(I70),I70&gt;H70),"Reviewed","Provisional"))))</x:f>
      </x:c>
      <x:c r="K70" s="11"/>
      <x:c r="L70" s="11"/>
      <x:c r="M70" s="11"/>
    </x:row>
    <x:row r="71" ht="42" customHeight="1">
      <x:c r="A71" s="10" t="str">
        <x:f>IF(Roster!A71="","",Roster!A71)</x:f>
      </x:c>
      <x:c r="B71" s="10" t="str">
        <x:f>IF(Roster!B71="","",Roster!B71)</x:f>
      </x:c>
      <x:c r="C71" s="10" t="str">
        <x:f>IF(Roster!C71="","",Roster!C71)</x:f>
      </x:c>
      <x:c r="D71" s="12" t="str">
        <x:f>IF(OR(A71="",B71=""),"",IF(COUNTIFS(Diagnostics!$V$5:$V$154,A71&amp;"|"&amp;B71,Diagnostics!$U$5:$U$154,"&gt;=1")=0,"",_xlfn.MAXIFS(Diagnostics!$E$5:$E$154,Diagnostics!$V$5:$V$154,A71&amp;"|"&amp;B71,Diagnostics!$U$5:$U$154,"&gt;=1")))</x:f>
      </x:c>
      <x:c r="E71" s="10" t="str">
        <x:f>IF(ISNUMBER(D71),_xlfn.MAXIFS(Diagnostics!$X$5:$X$154,Diagnostics!$V$5:$V$154,A71&amp;"|"&amp;B71,Diagnostics!$E$5:$E$154,D71,Diagnostics!$U$5:$U$154,"&gt;=1"),"")</x:f>
      </x:c>
      <x:c r="F71" s="10" t="str">
        <x:f>IF(ISNUMBER(E71),IF(OR(TODAY()-D71&gt;42,AND(INDEX(Diagnostics!$T$5:$T$154,E71-4)&gt;0,INDEX(Diagnostics!$T$5:$T$154,E71-4)&lt;TODAY())),"",INDEX(Diagnostics!$U$5:$U$154,E71-4)),"")</x:f>
      </x:c>
      <x:c r="G71" s="10" t="str">
        <x:f>IF(OR(A71="",B71=""),"",COUNTIFS(Diagnostics!$V$5:$V$154,A71&amp;"|"&amp;B71,Diagnostics!$U$5:$U$154,"&gt;=1"))</x:f>
      </x:c>
      <x:c r="H71" s="12" t="str">
        <x:f>IF(OR(A71="",B71=""),"",IF(COUNTIFS(Diagnostics!$V$5:$V$154,A71&amp;"|"&amp;B71,Diagnostics!$W$5:$W$154,1)=0,"",_xlfn.MINIFS(Diagnostics!$E$5:$E$154,Diagnostics!$V$5:$V$154,A71&amp;"|"&amp;B71,Diagnostics!$W$5:$W$154,1)))</x:f>
      </x:c>
      <x:c r="I71" s="12" t="str">
        <x:f>IF(ISNUMBER(H71),_xlfn.MAXIFS(Diagnostics!$E$5:$E$154,Diagnostics!$V$5:$V$154,A71&amp;"|"&amp;B71,Diagnostics!$W$5:$W$154,1),"")</x:f>
      </x:c>
      <x:c r="J71" s="10" t="str">
        <x:f>IF(B71="","",IF(NOT(ISNUMBER(D71)),"Not assessed",IF(NOT(ISNUMBER(F71)),"Review due",IF(AND(ISNUMBER(H71),ISNUMBER(I71),I71&gt;H71),"Reviewed","Provisional"))))</x:f>
      </x:c>
      <x:c r="K71" s="11"/>
      <x:c r="L71" s="11"/>
      <x:c r="M71" s="11"/>
    </x:row>
    <x:row r="72" ht="42" customHeight="1">
      <x:c r="A72" s="10" t="str">
        <x:f>IF(Roster!A72="","",Roster!A72)</x:f>
      </x:c>
      <x:c r="B72" s="10" t="str">
        <x:f>IF(Roster!B72="","",Roster!B72)</x:f>
      </x:c>
      <x:c r="C72" s="10" t="str">
        <x:f>IF(Roster!C72="","",Roster!C72)</x:f>
      </x:c>
      <x:c r="D72" s="12" t="str">
        <x:f>IF(OR(A72="",B72=""),"",IF(COUNTIFS(Diagnostics!$V$5:$V$154,A72&amp;"|"&amp;B72,Diagnostics!$U$5:$U$154,"&gt;=1")=0,"",_xlfn.MAXIFS(Diagnostics!$E$5:$E$154,Diagnostics!$V$5:$V$154,A72&amp;"|"&amp;B72,Diagnostics!$U$5:$U$154,"&gt;=1")))</x:f>
      </x:c>
      <x:c r="E72" s="10" t="str">
        <x:f>IF(ISNUMBER(D72),_xlfn.MAXIFS(Diagnostics!$X$5:$X$154,Diagnostics!$V$5:$V$154,A72&amp;"|"&amp;B72,Diagnostics!$E$5:$E$154,D72,Diagnostics!$U$5:$U$154,"&gt;=1"),"")</x:f>
      </x:c>
      <x:c r="F72" s="10" t="str">
        <x:f>IF(ISNUMBER(E72),IF(OR(TODAY()-D72&gt;42,AND(INDEX(Diagnostics!$T$5:$T$154,E72-4)&gt;0,INDEX(Diagnostics!$T$5:$T$154,E72-4)&lt;TODAY())),"",INDEX(Diagnostics!$U$5:$U$154,E72-4)),"")</x:f>
      </x:c>
      <x:c r="G72" s="10" t="str">
        <x:f>IF(OR(A72="",B72=""),"",COUNTIFS(Diagnostics!$V$5:$V$154,A72&amp;"|"&amp;B72,Diagnostics!$U$5:$U$154,"&gt;=1"))</x:f>
      </x:c>
      <x:c r="H72" s="12" t="str">
        <x:f>IF(OR(A72="",B72=""),"",IF(COUNTIFS(Diagnostics!$V$5:$V$154,A72&amp;"|"&amp;B72,Diagnostics!$W$5:$W$154,1)=0,"",_xlfn.MINIFS(Diagnostics!$E$5:$E$154,Diagnostics!$V$5:$V$154,A72&amp;"|"&amp;B72,Diagnostics!$W$5:$W$154,1)))</x:f>
      </x:c>
      <x:c r="I72" s="12" t="str">
        <x:f>IF(ISNUMBER(H72),_xlfn.MAXIFS(Diagnostics!$E$5:$E$154,Diagnostics!$V$5:$V$154,A72&amp;"|"&amp;B72,Diagnostics!$W$5:$W$154,1),"")</x:f>
      </x:c>
      <x:c r="J72" s="10" t="str">
        <x:f>IF(B72="","",IF(NOT(ISNUMBER(D72)),"Not assessed",IF(NOT(ISNUMBER(F72)),"Review due",IF(AND(ISNUMBER(H72),ISNUMBER(I72),I72&gt;H72),"Reviewed","Provisional"))))</x:f>
      </x:c>
      <x:c r="K72" s="11"/>
      <x:c r="L72" s="11"/>
      <x:c r="M72" s="11"/>
    </x:row>
    <x:row r="73" ht="42" customHeight="1">
      <x:c r="A73" s="10" t="str">
        <x:f>IF(Roster!A73="","",Roster!A73)</x:f>
      </x:c>
      <x:c r="B73" s="10" t="str">
        <x:f>IF(Roster!B73="","",Roster!B73)</x:f>
      </x:c>
      <x:c r="C73" s="10" t="str">
        <x:f>IF(Roster!C73="","",Roster!C73)</x:f>
      </x:c>
      <x:c r="D73" s="12" t="str">
        <x:f>IF(OR(A73="",B73=""),"",IF(COUNTIFS(Diagnostics!$V$5:$V$154,A73&amp;"|"&amp;B73,Diagnostics!$U$5:$U$154,"&gt;=1")=0,"",_xlfn.MAXIFS(Diagnostics!$E$5:$E$154,Diagnostics!$V$5:$V$154,A73&amp;"|"&amp;B73,Diagnostics!$U$5:$U$154,"&gt;=1")))</x:f>
      </x:c>
      <x:c r="E73" s="10" t="str">
        <x:f>IF(ISNUMBER(D73),_xlfn.MAXIFS(Diagnostics!$X$5:$X$154,Diagnostics!$V$5:$V$154,A73&amp;"|"&amp;B73,Diagnostics!$E$5:$E$154,D73,Diagnostics!$U$5:$U$154,"&gt;=1"),"")</x:f>
      </x:c>
      <x:c r="F73" s="10" t="str">
        <x:f>IF(ISNUMBER(E73),IF(OR(TODAY()-D73&gt;42,AND(INDEX(Diagnostics!$T$5:$T$154,E73-4)&gt;0,INDEX(Diagnostics!$T$5:$T$154,E73-4)&lt;TODAY())),"",INDEX(Diagnostics!$U$5:$U$154,E73-4)),"")</x:f>
      </x:c>
      <x:c r="G73" s="10" t="str">
        <x:f>IF(OR(A73="",B73=""),"",COUNTIFS(Diagnostics!$V$5:$V$154,A73&amp;"|"&amp;B73,Diagnostics!$U$5:$U$154,"&gt;=1"))</x:f>
      </x:c>
      <x:c r="H73" s="12" t="str">
        <x:f>IF(OR(A73="",B73=""),"",IF(COUNTIFS(Diagnostics!$V$5:$V$154,A73&amp;"|"&amp;B73,Diagnostics!$W$5:$W$154,1)=0,"",_xlfn.MINIFS(Diagnostics!$E$5:$E$154,Diagnostics!$V$5:$V$154,A73&amp;"|"&amp;B73,Diagnostics!$W$5:$W$154,1)))</x:f>
      </x:c>
      <x:c r="I73" s="12" t="str">
        <x:f>IF(ISNUMBER(H73),_xlfn.MAXIFS(Diagnostics!$E$5:$E$154,Diagnostics!$V$5:$V$154,A73&amp;"|"&amp;B73,Diagnostics!$W$5:$W$154,1),"")</x:f>
      </x:c>
      <x:c r="J73" s="10" t="str">
        <x:f>IF(B73="","",IF(NOT(ISNUMBER(D73)),"Not assessed",IF(NOT(ISNUMBER(F73)),"Review due",IF(AND(ISNUMBER(H73),ISNUMBER(I73),I73&gt;H73),"Reviewed","Provisional"))))</x:f>
      </x:c>
      <x:c r="K73" s="11"/>
      <x:c r="L73" s="11"/>
      <x:c r="M73" s="11"/>
    </x:row>
    <x:row r="74" ht="42" customHeight="1">
      <x:c r="A74" s="10" t="str">
        <x:f>IF(Roster!A74="","",Roster!A74)</x:f>
      </x:c>
      <x:c r="B74" s="10" t="str">
        <x:f>IF(Roster!B74="","",Roster!B74)</x:f>
      </x:c>
      <x:c r="C74" s="10" t="str">
        <x:f>IF(Roster!C74="","",Roster!C74)</x:f>
      </x:c>
      <x:c r="D74" s="12" t="str">
        <x:f>IF(OR(A74="",B74=""),"",IF(COUNTIFS(Diagnostics!$V$5:$V$154,A74&amp;"|"&amp;B74,Diagnostics!$U$5:$U$154,"&gt;=1")=0,"",_xlfn.MAXIFS(Diagnostics!$E$5:$E$154,Diagnostics!$V$5:$V$154,A74&amp;"|"&amp;B74,Diagnostics!$U$5:$U$154,"&gt;=1")))</x:f>
      </x:c>
      <x:c r="E74" s="10" t="str">
        <x:f>IF(ISNUMBER(D74),_xlfn.MAXIFS(Diagnostics!$X$5:$X$154,Diagnostics!$V$5:$V$154,A74&amp;"|"&amp;B74,Diagnostics!$E$5:$E$154,D74,Diagnostics!$U$5:$U$154,"&gt;=1"),"")</x:f>
      </x:c>
      <x:c r="F74" s="10" t="str">
        <x:f>IF(ISNUMBER(E74),IF(OR(TODAY()-D74&gt;42,AND(INDEX(Diagnostics!$T$5:$T$154,E74-4)&gt;0,INDEX(Diagnostics!$T$5:$T$154,E74-4)&lt;TODAY())),"",INDEX(Diagnostics!$U$5:$U$154,E74-4)),"")</x:f>
      </x:c>
      <x:c r="G74" s="10" t="str">
        <x:f>IF(OR(A74="",B74=""),"",COUNTIFS(Diagnostics!$V$5:$V$154,A74&amp;"|"&amp;B74,Diagnostics!$U$5:$U$154,"&gt;=1"))</x:f>
      </x:c>
      <x:c r="H74" s="12" t="str">
        <x:f>IF(OR(A74="",B74=""),"",IF(COUNTIFS(Diagnostics!$V$5:$V$154,A74&amp;"|"&amp;B74,Diagnostics!$W$5:$W$154,1)=0,"",_xlfn.MINIFS(Diagnostics!$E$5:$E$154,Diagnostics!$V$5:$V$154,A74&amp;"|"&amp;B74,Diagnostics!$W$5:$W$154,1)))</x:f>
      </x:c>
      <x:c r="I74" s="12" t="str">
        <x:f>IF(ISNUMBER(H74),_xlfn.MAXIFS(Diagnostics!$E$5:$E$154,Diagnostics!$V$5:$V$154,A74&amp;"|"&amp;B74,Diagnostics!$W$5:$W$154,1),"")</x:f>
      </x:c>
      <x:c r="J74" s="10" t="str">
        <x:f>IF(B74="","",IF(NOT(ISNUMBER(D74)),"Not assessed",IF(NOT(ISNUMBER(F74)),"Review due",IF(AND(ISNUMBER(H74),ISNUMBER(I74),I74&gt;H74),"Reviewed","Provisional"))))</x:f>
      </x:c>
      <x:c r="K74" s="11"/>
      <x:c r="L74" s="11"/>
      <x:c r="M74" s="11"/>
    </x:row>
    <x:row r="75" ht="42" customHeight="1">
      <x:c r="A75" s="10" t="str">
        <x:f>IF(Roster!A75="","",Roster!A75)</x:f>
      </x:c>
      <x:c r="B75" s="10" t="str">
        <x:f>IF(Roster!B75="","",Roster!B75)</x:f>
      </x:c>
      <x:c r="C75" s="10" t="str">
        <x:f>IF(Roster!C75="","",Roster!C75)</x:f>
      </x:c>
      <x:c r="D75" s="12" t="str">
        <x:f>IF(OR(A75="",B75=""),"",IF(COUNTIFS(Diagnostics!$V$5:$V$154,A75&amp;"|"&amp;B75,Diagnostics!$U$5:$U$154,"&gt;=1")=0,"",_xlfn.MAXIFS(Diagnostics!$E$5:$E$154,Diagnostics!$V$5:$V$154,A75&amp;"|"&amp;B75,Diagnostics!$U$5:$U$154,"&gt;=1")))</x:f>
      </x:c>
      <x:c r="E75" s="10" t="str">
        <x:f>IF(ISNUMBER(D75),_xlfn.MAXIFS(Diagnostics!$X$5:$X$154,Diagnostics!$V$5:$V$154,A75&amp;"|"&amp;B75,Diagnostics!$E$5:$E$154,D75,Diagnostics!$U$5:$U$154,"&gt;=1"),"")</x:f>
      </x:c>
      <x:c r="F75" s="10" t="str">
        <x:f>IF(ISNUMBER(E75),IF(OR(TODAY()-D75&gt;42,AND(INDEX(Diagnostics!$T$5:$T$154,E75-4)&gt;0,INDEX(Diagnostics!$T$5:$T$154,E75-4)&lt;TODAY())),"",INDEX(Diagnostics!$U$5:$U$154,E75-4)),"")</x:f>
      </x:c>
      <x:c r="G75" s="10" t="str">
        <x:f>IF(OR(A75="",B75=""),"",COUNTIFS(Diagnostics!$V$5:$V$154,A75&amp;"|"&amp;B75,Diagnostics!$U$5:$U$154,"&gt;=1"))</x:f>
      </x:c>
      <x:c r="H75" s="12" t="str">
        <x:f>IF(OR(A75="",B75=""),"",IF(COUNTIFS(Diagnostics!$V$5:$V$154,A75&amp;"|"&amp;B75,Diagnostics!$W$5:$W$154,1)=0,"",_xlfn.MINIFS(Diagnostics!$E$5:$E$154,Diagnostics!$V$5:$V$154,A75&amp;"|"&amp;B75,Diagnostics!$W$5:$W$154,1)))</x:f>
      </x:c>
      <x:c r="I75" s="12" t="str">
        <x:f>IF(ISNUMBER(H75),_xlfn.MAXIFS(Diagnostics!$E$5:$E$154,Diagnostics!$V$5:$V$154,A75&amp;"|"&amp;B75,Diagnostics!$W$5:$W$154,1),"")</x:f>
      </x:c>
      <x:c r="J75" s="10" t="str">
        <x:f>IF(B75="","",IF(NOT(ISNUMBER(D75)),"Not assessed",IF(NOT(ISNUMBER(F75)),"Review due",IF(AND(ISNUMBER(H75),ISNUMBER(I75),I75&gt;H75),"Reviewed","Provisional"))))</x:f>
      </x:c>
      <x:c r="K75" s="11"/>
      <x:c r="L75" s="11"/>
      <x:c r="M75" s="11"/>
    </x:row>
    <x:row r="76" ht="42" customHeight="1">
      <x:c r="A76" s="10" t="str">
        <x:f>IF(Roster!A76="","",Roster!A76)</x:f>
      </x:c>
      <x:c r="B76" s="10" t="str">
        <x:f>IF(Roster!B76="","",Roster!B76)</x:f>
      </x:c>
      <x:c r="C76" s="10" t="str">
        <x:f>IF(Roster!C76="","",Roster!C76)</x:f>
      </x:c>
      <x:c r="D76" s="12" t="str">
        <x:f>IF(OR(A76="",B76=""),"",IF(COUNTIFS(Diagnostics!$V$5:$V$154,A76&amp;"|"&amp;B76,Diagnostics!$U$5:$U$154,"&gt;=1")=0,"",_xlfn.MAXIFS(Diagnostics!$E$5:$E$154,Diagnostics!$V$5:$V$154,A76&amp;"|"&amp;B76,Diagnostics!$U$5:$U$154,"&gt;=1")))</x:f>
      </x:c>
      <x:c r="E76" s="10" t="str">
        <x:f>IF(ISNUMBER(D76),_xlfn.MAXIFS(Diagnostics!$X$5:$X$154,Diagnostics!$V$5:$V$154,A76&amp;"|"&amp;B76,Diagnostics!$E$5:$E$154,D76,Diagnostics!$U$5:$U$154,"&gt;=1"),"")</x:f>
      </x:c>
      <x:c r="F76" s="10" t="str">
        <x:f>IF(ISNUMBER(E76),IF(OR(TODAY()-D76&gt;42,AND(INDEX(Diagnostics!$T$5:$T$154,E76-4)&gt;0,INDEX(Diagnostics!$T$5:$T$154,E76-4)&lt;TODAY())),"",INDEX(Diagnostics!$U$5:$U$154,E76-4)),"")</x:f>
      </x:c>
      <x:c r="G76" s="10" t="str">
        <x:f>IF(OR(A76="",B76=""),"",COUNTIFS(Diagnostics!$V$5:$V$154,A76&amp;"|"&amp;B76,Diagnostics!$U$5:$U$154,"&gt;=1"))</x:f>
      </x:c>
      <x:c r="H76" s="12" t="str">
        <x:f>IF(OR(A76="",B76=""),"",IF(COUNTIFS(Diagnostics!$V$5:$V$154,A76&amp;"|"&amp;B76,Diagnostics!$W$5:$W$154,1)=0,"",_xlfn.MINIFS(Diagnostics!$E$5:$E$154,Diagnostics!$V$5:$V$154,A76&amp;"|"&amp;B76,Diagnostics!$W$5:$W$154,1)))</x:f>
      </x:c>
      <x:c r="I76" s="12" t="str">
        <x:f>IF(ISNUMBER(H76),_xlfn.MAXIFS(Diagnostics!$E$5:$E$154,Diagnostics!$V$5:$V$154,A76&amp;"|"&amp;B76,Diagnostics!$W$5:$W$154,1),"")</x:f>
      </x:c>
      <x:c r="J76" s="10" t="str">
        <x:f>IF(B76="","",IF(NOT(ISNUMBER(D76)),"Not assessed",IF(NOT(ISNUMBER(F76)),"Review due",IF(AND(ISNUMBER(H76),ISNUMBER(I76),I76&gt;H76),"Reviewed","Provisional"))))</x:f>
      </x:c>
      <x:c r="K76" s="11"/>
      <x:c r="L76" s="11"/>
      <x:c r="M76" s="11"/>
    </x:row>
    <x:row r="77" ht="42" customHeight="1">
      <x:c r="A77" s="10" t="str">
        <x:f>IF(Roster!A77="","",Roster!A77)</x:f>
      </x:c>
      <x:c r="B77" s="10" t="str">
        <x:f>IF(Roster!B77="","",Roster!B77)</x:f>
      </x:c>
      <x:c r="C77" s="10" t="str">
        <x:f>IF(Roster!C77="","",Roster!C77)</x:f>
      </x:c>
      <x:c r="D77" s="12" t="str">
        <x:f>IF(OR(A77="",B77=""),"",IF(COUNTIFS(Diagnostics!$V$5:$V$154,A77&amp;"|"&amp;B77,Diagnostics!$U$5:$U$154,"&gt;=1")=0,"",_xlfn.MAXIFS(Diagnostics!$E$5:$E$154,Diagnostics!$V$5:$V$154,A77&amp;"|"&amp;B77,Diagnostics!$U$5:$U$154,"&gt;=1")))</x:f>
      </x:c>
      <x:c r="E77" s="10" t="str">
        <x:f>IF(ISNUMBER(D77),_xlfn.MAXIFS(Diagnostics!$X$5:$X$154,Diagnostics!$V$5:$V$154,A77&amp;"|"&amp;B77,Diagnostics!$E$5:$E$154,D77,Diagnostics!$U$5:$U$154,"&gt;=1"),"")</x:f>
      </x:c>
      <x:c r="F77" s="10" t="str">
        <x:f>IF(ISNUMBER(E77),IF(OR(TODAY()-D77&gt;42,AND(INDEX(Diagnostics!$T$5:$T$154,E77-4)&gt;0,INDEX(Diagnostics!$T$5:$T$154,E77-4)&lt;TODAY())),"",INDEX(Diagnostics!$U$5:$U$154,E77-4)),"")</x:f>
      </x:c>
      <x:c r="G77" s="10" t="str">
        <x:f>IF(OR(A77="",B77=""),"",COUNTIFS(Diagnostics!$V$5:$V$154,A77&amp;"|"&amp;B77,Diagnostics!$U$5:$U$154,"&gt;=1"))</x:f>
      </x:c>
      <x:c r="H77" s="12" t="str">
        <x:f>IF(OR(A77="",B77=""),"",IF(COUNTIFS(Diagnostics!$V$5:$V$154,A77&amp;"|"&amp;B77,Diagnostics!$W$5:$W$154,1)=0,"",_xlfn.MINIFS(Diagnostics!$E$5:$E$154,Diagnostics!$V$5:$V$154,A77&amp;"|"&amp;B77,Diagnostics!$W$5:$W$154,1)))</x:f>
      </x:c>
      <x:c r="I77" s="12" t="str">
        <x:f>IF(ISNUMBER(H77),_xlfn.MAXIFS(Diagnostics!$E$5:$E$154,Diagnostics!$V$5:$V$154,A77&amp;"|"&amp;B77,Diagnostics!$W$5:$W$154,1),"")</x:f>
      </x:c>
      <x:c r="J77" s="10" t="str">
        <x:f>IF(B77="","",IF(NOT(ISNUMBER(D77)),"Not assessed",IF(NOT(ISNUMBER(F77)),"Review due",IF(AND(ISNUMBER(H77),ISNUMBER(I77),I77&gt;H77),"Reviewed","Provisional"))))</x:f>
      </x:c>
      <x:c r="K77" s="11"/>
      <x:c r="L77" s="11"/>
      <x:c r="M77" s="11"/>
    </x:row>
    <x:row r="78" ht="42" customHeight="1">
      <x:c r="A78" s="10" t="str">
        <x:f>IF(Roster!A78="","",Roster!A78)</x:f>
      </x:c>
      <x:c r="B78" s="10" t="str">
        <x:f>IF(Roster!B78="","",Roster!B78)</x:f>
      </x:c>
      <x:c r="C78" s="10" t="str">
        <x:f>IF(Roster!C78="","",Roster!C78)</x:f>
      </x:c>
      <x:c r="D78" s="12" t="str">
        <x:f>IF(OR(A78="",B78=""),"",IF(COUNTIFS(Diagnostics!$V$5:$V$154,A78&amp;"|"&amp;B78,Diagnostics!$U$5:$U$154,"&gt;=1")=0,"",_xlfn.MAXIFS(Diagnostics!$E$5:$E$154,Diagnostics!$V$5:$V$154,A78&amp;"|"&amp;B78,Diagnostics!$U$5:$U$154,"&gt;=1")))</x:f>
      </x:c>
      <x:c r="E78" s="10" t="str">
        <x:f>IF(ISNUMBER(D78),_xlfn.MAXIFS(Diagnostics!$X$5:$X$154,Diagnostics!$V$5:$V$154,A78&amp;"|"&amp;B78,Diagnostics!$E$5:$E$154,D78,Diagnostics!$U$5:$U$154,"&gt;=1"),"")</x:f>
      </x:c>
      <x:c r="F78" s="10" t="str">
        <x:f>IF(ISNUMBER(E78),IF(OR(TODAY()-D78&gt;42,AND(INDEX(Diagnostics!$T$5:$T$154,E78-4)&gt;0,INDEX(Diagnostics!$T$5:$T$154,E78-4)&lt;TODAY())),"",INDEX(Diagnostics!$U$5:$U$154,E78-4)),"")</x:f>
      </x:c>
      <x:c r="G78" s="10" t="str">
        <x:f>IF(OR(A78="",B78=""),"",COUNTIFS(Diagnostics!$V$5:$V$154,A78&amp;"|"&amp;B78,Diagnostics!$U$5:$U$154,"&gt;=1"))</x:f>
      </x:c>
      <x:c r="H78" s="12" t="str">
        <x:f>IF(OR(A78="",B78=""),"",IF(COUNTIFS(Diagnostics!$V$5:$V$154,A78&amp;"|"&amp;B78,Diagnostics!$W$5:$W$154,1)=0,"",_xlfn.MINIFS(Diagnostics!$E$5:$E$154,Diagnostics!$V$5:$V$154,A78&amp;"|"&amp;B78,Diagnostics!$W$5:$W$154,1)))</x:f>
      </x:c>
      <x:c r="I78" s="12" t="str">
        <x:f>IF(ISNUMBER(H78),_xlfn.MAXIFS(Diagnostics!$E$5:$E$154,Diagnostics!$V$5:$V$154,A78&amp;"|"&amp;B78,Diagnostics!$W$5:$W$154,1),"")</x:f>
      </x:c>
      <x:c r="J78" s="10" t="str">
        <x:f>IF(B78="","",IF(NOT(ISNUMBER(D78)),"Not assessed",IF(NOT(ISNUMBER(F78)),"Review due",IF(AND(ISNUMBER(H78),ISNUMBER(I78),I78&gt;H78),"Reviewed","Provisional"))))</x:f>
      </x:c>
      <x:c r="K78" s="11"/>
      <x:c r="L78" s="11"/>
      <x:c r="M78" s="11"/>
    </x:row>
    <x:row r="79" ht="42" customHeight="1">
      <x:c r="A79" s="10" t="str">
        <x:f>IF(Roster!A79="","",Roster!A79)</x:f>
      </x:c>
      <x:c r="B79" s="10" t="str">
        <x:f>IF(Roster!B79="","",Roster!B79)</x:f>
      </x:c>
      <x:c r="C79" s="10" t="str">
        <x:f>IF(Roster!C79="","",Roster!C79)</x:f>
      </x:c>
      <x:c r="D79" s="12" t="str">
        <x:f>IF(OR(A79="",B79=""),"",IF(COUNTIFS(Diagnostics!$V$5:$V$154,A79&amp;"|"&amp;B79,Diagnostics!$U$5:$U$154,"&gt;=1")=0,"",_xlfn.MAXIFS(Diagnostics!$E$5:$E$154,Diagnostics!$V$5:$V$154,A79&amp;"|"&amp;B79,Diagnostics!$U$5:$U$154,"&gt;=1")))</x:f>
      </x:c>
      <x:c r="E79" s="10" t="str">
        <x:f>IF(ISNUMBER(D79),_xlfn.MAXIFS(Diagnostics!$X$5:$X$154,Diagnostics!$V$5:$V$154,A79&amp;"|"&amp;B79,Diagnostics!$E$5:$E$154,D79,Diagnostics!$U$5:$U$154,"&gt;=1"),"")</x:f>
      </x:c>
      <x:c r="F79" s="10" t="str">
        <x:f>IF(ISNUMBER(E79),IF(OR(TODAY()-D79&gt;42,AND(INDEX(Diagnostics!$T$5:$T$154,E79-4)&gt;0,INDEX(Diagnostics!$T$5:$T$154,E79-4)&lt;TODAY())),"",INDEX(Diagnostics!$U$5:$U$154,E79-4)),"")</x:f>
      </x:c>
      <x:c r="G79" s="10" t="str">
        <x:f>IF(OR(A79="",B79=""),"",COUNTIFS(Diagnostics!$V$5:$V$154,A79&amp;"|"&amp;B79,Diagnostics!$U$5:$U$154,"&gt;=1"))</x:f>
      </x:c>
      <x:c r="H79" s="12" t="str">
        <x:f>IF(OR(A79="",B79=""),"",IF(COUNTIFS(Diagnostics!$V$5:$V$154,A79&amp;"|"&amp;B79,Diagnostics!$W$5:$W$154,1)=0,"",_xlfn.MINIFS(Diagnostics!$E$5:$E$154,Diagnostics!$V$5:$V$154,A79&amp;"|"&amp;B79,Diagnostics!$W$5:$W$154,1)))</x:f>
      </x:c>
      <x:c r="I79" s="12" t="str">
        <x:f>IF(ISNUMBER(H79),_xlfn.MAXIFS(Diagnostics!$E$5:$E$154,Diagnostics!$V$5:$V$154,A79&amp;"|"&amp;B79,Diagnostics!$W$5:$W$154,1),"")</x:f>
      </x:c>
      <x:c r="J79" s="10" t="str">
        <x:f>IF(B79="","",IF(NOT(ISNUMBER(D79)),"Not assessed",IF(NOT(ISNUMBER(F79)),"Review due",IF(AND(ISNUMBER(H79),ISNUMBER(I79),I79&gt;H79),"Reviewed","Provisional"))))</x:f>
      </x:c>
      <x:c r="K79" s="11"/>
      <x:c r="L79" s="11"/>
      <x:c r="M79" s="11"/>
    </x:row>
    <x:row r="80" ht="42" customHeight="1">
      <x:c r="A80" s="10" t="str">
        <x:f>IF(Roster!A80="","",Roster!A80)</x:f>
      </x:c>
      <x:c r="B80" s="10" t="str">
        <x:f>IF(Roster!B80="","",Roster!B80)</x:f>
      </x:c>
      <x:c r="C80" s="10" t="str">
        <x:f>IF(Roster!C80="","",Roster!C80)</x:f>
      </x:c>
      <x:c r="D80" s="12" t="str">
        <x:f>IF(OR(A80="",B80=""),"",IF(COUNTIFS(Diagnostics!$V$5:$V$154,A80&amp;"|"&amp;B80,Diagnostics!$U$5:$U$154,"&gt;=1")=0,"",_xlfn.MAXIFS(Diagnostics!$E$5:$E$154,Diagnostics!$V$5:$V$154,A80&amp;"|"&amp;B80,Diagnostics!$U$5:$U$154,"&gt;=1")))</x:f>
      </x:c>
      <x:c r="E80" s="10" t="str">
        <x:f>IF(ISNUMBER(D80),_xlfn.MAXIFS(Diagnostics!$X$5:$X$154,Diagnostics!$V$5:$V$154,A80&amp;"|"&amp;B80,Diagnostics!$E$5:$E$154,D80,Diagnostics!$U$5:$U$154,"&gt;=1"),"")</x:f>
      </x:c>
      <x:c r="F80" s="10" t="str">
        <x:f>IF(ISNUMBER(E80),IF(OR(TODAY()-D80&gt;42,AND(INDEX(Diagnostics!$T$5:$T$154,E80-4)&gt;0,INDEX(Diagnostics!$T$5:$T$154,E80-4)&lt;TODAY())),"",INDEX(Diagnostics!$U$5:$U$154,E80-4)),"")</x:f>
      </x:c>
      <x:c r="G80" s="10" t="str">
        <x:f>IF(OR(A80="",B80=""),"",COUNTIFS(Diagnostics!$V$5:$V$154,A80&amp;"|"&amp;B80,Diagnostics!$U$5:$U$154,"&gt;=1"))</x:f>
      </x:c>
      <x:c r="H80" s="12" t="str">
        <x:f>IF(OR(A80="",B80=""),"",IF(COUNTIFS(Diagnostics!$V$5:$V$154,A80&amp;"|"&amp;B80,Diagnostics!$W$5:$W$154,1)=0,"",_xlfn.MINIFS(Diagnostics!$E$5:$E$154,Diagnostics!$V$5:$V$154,A80&amp;"|"&amp;B80,Diagnostics!$W$5:$W$154,1)))</x:f>
      </x:c>
      <x:c r="I80" s="12" t="str">
        <x:f>IF(ISNUMBER(H80),_xlfn.MAXIFS(Diagnostics!$E$5:$E$154,Diagnostics!$V$5:$V$154,A80&amp;"|"&amp;B80,Diagnostics!$W$5:$W$154,1),"")</x:f>
      </x:c>
      <x:c r="J80" s="10" t="str">
        <x:f>IF(B80="","",IF(NOT(ISNUMBER(D80)),"Not assessed",IF(NOT(ISNUMBER(F80)),"Review due",IF(AND(ISNUMBER(H80),ISNUMBER(I80),I80&gt;H80),"Reviewed","Provisional"))))</x:f>
      </x:c>
      <x:c r="K80" s="11"/>
      <x:c r="L80" s="11"/>
      <x:c r="M80" s="11"/>
    </x:row>
    <x:row r="81" ht="42" customHeight="1">
      <x:c r="A81" s="10" t="str">
        <x:f>IF(Roster!A81="","",Roster!A81)</x:f>
      </x:c>
      <x:c r="B81" s="10" t="str">
        <x:f>IF(Roster!B81="","",Roster!B81)</x:f>
      </x:c>
      <x:c r="C81" s="10" t="str">
        <x:f>IF(Roster!C81="","",Roster!C81)</x:f>
      </x:c>
      <x:c r="D81" s="12" t="str">
        <x:f>IF(OR(A81="",B81=""),"",IF(COUNTIFS(Diagnostics!$V$5:$V$154,A81&amp;"|"&amp;B81,Diagnostics!$U$5:$U$154,"&gt;=1")=0,"",_xlfn.MAXIFS(Diagnostics!$E$5:$E$154,Diagnostics!$V$5:$V$154,A81&amp;"|"&amp;B81,Diagnostics!$U$5:$U$154,"&gt;=1")))</x:f>
      </x:c>
      <x:c r="E81" s="10" t="str">
        <x:f>IF(ISNUMBER(D81),_xlfn.MAXIFS(Diagnostics!$X$5:$X$154,Diagnostics!$V$5:$V$154,A81&amp;"|"&amp;B81,Diagnostics!$E$5:$E$154,D81,Diagnostics!$U$5:$U$154,"&gt;=1"),"")</x:f>
      </x:c>
      <x:c r="F81" s="10" t="str">
        <x:f>IF(ISNUMBER(E81),IF(OR(TODAY()-D81&gt;42,AND(INDEX(Diagnostics!$T$5:$T$154,E81-4)&gt;0,INDEX(Diagnostics!$T$5:$T$154,E81-4)&lt;TODAY())),"",INDEX(Diagnostics!$U$5:$U$154,E81-4)),"")</x:f>
      </x:c>
      <x:c r="G81" s="10" t="str">
        <x:f>IF(OR(A81="",B81=""),"",COUNTIFS(Diagnostics!$V$5:$V$154,A81&amp;"|"&amp;B81,Diagnostics!$U$5:$U$154,"&gt;=1"))</x:f>
      </x:c>
      <x:c r="H81" s="12" t="str">
        <x:f>IF(OR(A81="",B81=""),"",IF(COUNTIFS(Diagnostics!$V$5:$V$154,A81&amp;"|"&amp;B81,Diagnostics!$W$5:$W$154,1)=0,"",_xlfn.MINIFS(Diagnostics!$E$5:$E$154,Diagnostics!$V$5:$V$154,A81&amp;"|"&amp;B81,Diagnostics!$W$5:$W$154,1)))</x:f>
      </x:c>
      <x:c r="I81" s="12" t="str">
        <x:f>IF(ISNUMBER(H81),_xlfn.MAXIFS(Diagnostics!$E$5:$E$154,Diagnostics!$V$5:$V$154,A81&amp;"|"&amp;B81,Diagnostics!$W$5:$W$154,1),"")</x:f>
      </x:c>
      <x:c r="J81" s="10" t="str">
        <x:f>IF(B81="","",IF(NOT(ISNUMBER(D81)),"Not assessed",IF(NOT(ISNUMBER(F81)),"Review due",IF(AND(ISNUMBER(H81),ISNUMBER(I81),I81&gt;H81),"Reviewed","Provisional"))))</x:f>
      </x:c>
      <x:c r="K81" s="11"/>
      <x:c r="L81" s="11"/>
      <x:c r="M81" s="11"/>
    </x:row>
    <x:row r="82" ht="42" customHeight="1">
      <x:c r="A82" s="10" t="str">
        <x:f>IF(Roster!A82="","",Roster!A82)</x:f>
      </x:c>
      <x:c r="B82" s="10" t="str">
        <x:f>IF(Roster!B82="","",Roster!B82)</x:f>
      </x:c>
      <x:c r="C82" s="10" t="str">
        <x:f>IF(Roster!C82="","",Roster!C82)</x:f>
      </x:c>
      <x:c r="D82" s="12" t="str">
        <x:f>IF(OR(A82="",B82=""),"",IF(COUNTIFS(Diagnostics!$V$5:$V$154,A82&amp;"|"&amp;B82,Diagnostics!$U$5:$U$154,"&gt;=1")=0,"",_xlfn.MAXIFS(Diagnostics!$E$5:$E$154,Diagnostics!$V$5:$V$154,A82&amp;"|"&amp;B82,Diagnostics!$U$5:$U$154,"&gt;=1")))</x:f>
      </x:c>
      <x:c r="E82" s="10" t="str">
        <x:f>IF(ISNUMBER(D82),_xlfn.MAXIFS(Diagnostics!$X$5:$X$154,Diagnostics!$V$5:$V$154,A82&amp;"|"&amp;B82,Diagnostics!$E$5:$E$154,D82,Diagnostics!$U$5:$U$154,"&gt;=1"),"")</x:f>
      </x:c>
      <x:c r="F82" s="10" t="str">
        <x:f>IF(ISNUMBER(E82),IF(OR(TODAY()-D82&gt;42,AND(INDEX(Diagnostics!$T$5:$T$154,E82-4)&gt;0,INDEX(Diagnostics!$T$5:$T$154,E82-4)&lt;TODAY())),"",INDEX(Diagnostics!$U$5:$U$154,E82-4)),"")</x:f>
      </x:c>
      <x:c r="G82" s="10" t="str">
        <x:f>IF(OR(A82="",B82=""),"",COUNTIFS(Diagnostics!$V$5:$V$154,A82&amp;"|"&amp;B82,Diagnostics!$U$5:$U$154,"&gt;=1"))</x:f>
      </x:c>
      <x:c r="H82" s="12" t="str">
        <x:f>IF(OR(A82="",B82=""),"",IF(COUNTIFS(Diagnostics!$V$5:$V$154,A82&amp;"|"&amp;B82,Diagnostics!$W$5:$W$154,1)=0,"",_xlfn.MINIFS(Diagnostics!$E$5:$E$154,Diagnostics!$V$5:$V$154,A82&amp;"|"&amp;B82,Diagnostics!$W$5:$W$154,1)))</x:f>
      </x:c>
      <x:c r="I82" s="12" t="str">
        <x:f>IF(ISNUMBER(H82),_xlfn.MAXIFS(Diagnostics!$E$5:$E$154,Diagnostics!$V$5:$V$154,A82&amp;"|"&amp;B82,Diagnostics!$W$5:$W$154,1),"")</x:f>
      </x:c>
      <x:c r="J82" s="10" t="str">
        <x:f>IF(B82="","",IF(NOT(ISNUMBER(D82)),"Not assessed",IF(NOT(ISNUMBER(F82)),"Review due",IF(AND(ISNUMBER(H82),ISNUMBER(I82),I82&gt;H82),"Reviewed","Provisional"))))</x:f>
      </x:c>
      <x:c r="K82" s="11"/>
      <x:c r="L82" s="11"/>
      <x:c r="M82" s="11"/>
    </x:row>
    <x:row r="83" ht="42" customHeight="1">
      <x:c r="A83" s="10" t="str">
        <x:f>IF(Roster!A83="","",Roster!A83)</x:f>
      </x:c>
      <x:c r="B83" s="10" t="str">
        <x:f>IF(Roster!B83="","",Roster!B83)</x:f>
      </x:c>
      <x:c r="C83" s="10" t="str">
        <x:f>IF(Roster!C83="","",Roster!C83)</x:f>
      </x:c>
      <x:c r="D83" s="12" t="str">
        <x:f>IF(OR(A83="",B83=""),"",IF(COUNTIFS(Diagnostics!$V$5:$V$154,A83&amp;"|"&amp;B83,Diagnostics!$U$5:$U$154,"&gt;=1")=0,"",_xlfn.MAXIFS(Diagnostics!$E$5:$E$154,Diagnostics!$V$5:$V$154,A83&amp;"|"&amp;B83,Diagnostics!$U$5:$U$154,"&gt;=1")))</x:f>
      </x:c>
      <x:c r="E83" s="10" t="str">
        <x:f>IF(ISNUMBER(D83),_xlfn.MAXIFS(Diagnostics!$X$5:$X$154,Diagnostics!$V$5:$V$154,A83&amp;"|"&amp;B83,Diagnostics!$E$5:$E$154,D83,Diagnostics!$U$5:$U$154,"&gt;=1"),"")</x:f>
      </x:c>
      <x:c r="F83" s="10" t="str">
        <x:f>IF(ISNUMBER(E83),IF(OR(TODAY()-D83&gt;42,AND(INDEX(Diagnostics!$T$5:$T$154,E83-4)&gt;0,INDEX(Diagnostics!$T$5:$T$154,E83-4)&lt;TODAY())),"",INDEX(Diagnostics!$U$5:$U$154,E83-4)),"")</x:f>
      </x:c>
      <x:c r="G83" s="10" t="str">
        <x:f>IF(OR(A83="",B83=""),"",COUNTIFS(Diagnostics!$V$5:$V$154,A83&amp;"|"&amp;B83,Diagnostics!$U$5:$U$154,"&gt;=1"))</x:f>
      </x:c>
      <x:c r="H83" s="12" t="str">
        <x:f>IF(OR(A83="",B83=""),"",IF(COUNTIFS(Diagnostics!$V$5:$V$154,A83&amp;"|"&amp;B83,Diagnostics!$W$5:$W$154,1)=0,"",_xlfn.MINIFS(Diagnostics!$E$5:$E$154,Diagnostics!$V$5:$V$154,A83&amp;"|"&amp;B83,Diagnostics!$W$5:$W$154,1)))</x:f>
      </x:c>
      <x:c r="I83" s="12" t="str">
        <x:f>IF(ISNUMBER(H83),_xlfn.MAXIFS(Diagnostics!$E$5:$E$154,Diagnostics!$V$5:$V$154,A83&amp;"|"&amp;B83,Diagnostics!$W$5:$W$154,1),"")</x:f>
      </x:c>
      <x:c r="J83" s="10" t="str">
        <x:f>IF(B83="","",IF(NOT(ISNUMBER(D83)),"Not assessed",IF(NOT(ISNUMBER(F83)),"Review due",IF(AND(ISNUMBER(H83),ISNUMBER(I83),I83&gt;H83),"Reviewed","Provisional"))))</x:f>
      </x:c>
      <x:c r="K83" s="11"/>
      <x:c r="L83" s="11"/>
      <x:c r="M83" s="11"/>
    </x:row>
    <x:row r="84" ht="42" customHeight="1">
      <x:c r="A84" s="10" t="str">
        <x:f>IF(Roster!A84="","",Roster!A84)</x:f>
      </x:c>
      <x:c r="B84" s="10" t="str">
        <x:f>IF(Roster!B84="","",Roster!B84)</x:f>
      </x:c>
      <x:c r="C84" s="10" t="str">
        <x:f>IF(Roster!C84="","",Roster!C84)</x:f>
      </x:c>
      <x:c r="D84" s="12" t="str">
        <x:f>IF(OR(A84="",B84=""),"",IF(COUNTIFS(Diagnostics!$V$5:$V$154,A84&amp;"|"&amp;B84,Diagnostics!$U$5:$U$154,"&gt;=1")=0,"",_xlfn.MAXIFS(Diagnostics!$E$5:$E$154,Diagnostics!$V$5:$V$154,A84&amp;"|"&amp;B84,Diagnostics!$U$5:$U$154,"&gt;=1")))</x:f>
      </x:c>
      <x:c r="E84" s="10" t="str">
        <x:f>IF(ISNUMBER(D84),_xlfn.MAXIFS(Diagnostics!$X$5:$X$154,Diagnostics!$V$5:$V$154,A84&amp;"|"&amp;B84,Diagnostics!$E$5:$E$154,D84,Diagnostics!$U$5:$U$154,"&gt;=1"),"")</x:f>
      </x:c>
      <x:c r="F84" s="10" t="str">
        <x:f>IF(ISNUMBER(E84),IF(OR(TODAY()-D84&gt;42,AND(INDEX(Diagnostics!$T$5:$T$154,E84-4)&gt;0,INDEX(Diagnostics!$T$5:$T$154,E84-4)&lt;TODAY())),"",INDEX(Diagnostics!$U$5:$U$154,E84-4)),"")</x:f>
      </x:c>
      <x:c r="G84" s="10" t="str">
        <x:f>IF(OR(A84="",B84=""),"",COUNTIFS(Diagnostics!$V$5:$V$154,A84&amp;"|"&amp;B84,Diagnostics!$U$5:$U$154,"&gt;=1"))</x:f>
      </x:c>
      <x:c r="H84" s="12" t="str">
        <x:f>IF(OR(A84="",B84=""),"",IF(COUNTIFS(Diagnostics!$V$5:$V$154,A84&amp;"|"&amp;B84,Diagnostics!$W$5:$W$154,1)=0,"",_xlfn.MINIFS(Diagnostics!$E$5:$E$154,Diagnostics!$V$5:$V$154,A84&amp;"|"&amp;B84,Diagnostics!$W$5:$W$154,1)))</x:f>
      </x:c>
      <x:c r="I84" s="12" t="str">
        <x:f>IF(ISNUMBER(H84),_xlfn.MAXIFS(Diagnostics!$E$5:$E$154,Diagnostics!$V$5:$V$154,A84&amp;"|"&amp;B84,Diagnostics!$W$5:$W$154,1),"")</x:f>
      </x:c>
      <x:c r="J84" s="10" t="str">
        <x:f>IF(B84="","",IF(NOT(ISNUMBER(D84)),"Not assessed",IF(NOT(ISNUMBER(F84)),"Review due",IF(AND(ISNUMBER(H84),ISNUMBER(I84),I84&gt;H84),"Reviewed","Provisional"))))</x:f>
      </x:c>
      <x:c r="K84" s="11"/>
      <x:c r="L84" s="11"/>
      <x:c r="M84" s="11"/>
    </x:row>
    <x:row r="85" ht="42" customHeight="1">
      <x:c r="A85" s="10" t="str">
        <x:f>IF(Roster!A85="","",Roster!A85)</x:f>
      </x:c>
      <x:c r="B85" s="10" t="str">
        <x:f>IF(Roster!B85="","",Roster!B85)</x:f>
      </x:c>
      <x:c r="C85" s="10" t="str">
        <x:f>IF(Roster!C85="","",Roster!C85)</x:f>
      </x:c>
      <x:c r="D85" s="12" t="str">
        <x:f>IF(OR(A85="",B85=""),"",IF(COUNTIFS(Diagnostics!$V$5:$V$154,A85&amp;"|"&amp;B85,Diagnostics!$U$5:$U$154,"&gt;=1")=0,"",_xlfn.MAXIFS(Diagnostics!$E$5:$E$154,Diagnostics!$V$5:$V$154,A85&amp;"|"&amp;B85,Diagnostics!$U$5:$U$154,"&gt;=1")))</x:f>
      </x:c>
      <x:c r="E85" s="10" t="str">
        <x:f>IF(ISNUMBER(D85),_xlfn.MAXIFS(Diagnostics!$X$5:$X$154,Diagnostics!$V$5:$V$154,A85&amp;"|"&amp;B85,Diagnostics!$E$5:$E$154,D85,Diagnostics!$U$5:$U$154,"&gt;=1"),"")</x:f>
      </x:c>
      <x:c r="F85" s="10" t="str">
        <x:f>IF(ISNUMBER(E85),IF(OR(TODAY()-D85&gt;42,AND(INDEX(Diagnostics!$T$5:$T$154,E85-4)&gt;0,INDEX(Diagnostics!$T$5:$T$154,E85-4)&lt;TODAY())),"",INDEX(Diagnostics!$U$5:$U$154,E85-4)),"")</x:f>
      </x:c>
      <x:c r="G85" s="10" t="str">
        <x:f>IF(OR(A85="",B85=""),"",COUNTIFS(Diagnostics!$V$5:$V$154,A85&amp;"|"&amp;B85,Diagnostics!$U$5:$U$154,"&gt;=1"))</x:f>
      </x:c>
      <x:c r="H85" s="12" t="str">
        <x:f>IF(OR(A85="",B85=""),"",IF(COUNTIFS(Diagnostics!$V$5:$V$154,A85&amp;"|"&amp;B85,Diagnostics!$W$5:$W$154,1)=0,"",_xlfn.MINIFS(Diagnostics!$E$5:$E$154,Diagnostics!$V$5:$V$154,A85&amp;"|"&amp;B85,Diagnostics!$W$5:$W$154,1)))</x:f>
      </x:c>
      <x:c r="I85" s="12" t="str">
        <x:f>IF(ISNUMBER(H85),_xlfn.MAXIFS(Diagnostics!$E$5:$E$154,Diagnostics!$V$5:$V$154,A85&amp;"|"&amp;B85,Diagnostics!$W$5:$W$154,1),"")</x:f>
      </x:c>
      <x:c r="J85" s="10" t="str">
        <x:f>IF(B85="","",IF(NOT(ISNUMBER(D85)),"Not assessed",IF(NOT(ISNUMBER(F85)),"Review due",IF(AND(ISNUMBER(H85),ISNUMBER(I85),I85&gt;H85),"Reviewed","Provisional"))))</x:f>
      </x:c>
      <x:c r="K85" s="11"/>
      <x:c r="L85" s="11"/>
      <x:c r="M85" s="11"/>
    </x:row>
    <x:row r="86" ht="42" customHeight="1">
      <x:c r="A86" s="10" t="str">
        <x:f>IF(Roster!A86="","",Roster!A86)</x:f>
      </x:c>
      <x:c r="B86" s="10" t="str">
        <x:f>IF(Roster!B86="","",Roster!B86)</x:f>
      </x:c>
      <x:c r="C86" s="10" t="str">
        <x:f>IF(Roster!C86="","",Roster!C86)</x:f>
      </x:c>
      <x:c r="D86" s="12" t="str">
        <x:f>IF(OR(A86="",B86=""),"",IF(COUNTIFS(Diagnostics!$V$5:$V$154,A86&amp;"|"&amp;B86,Diagnostics!$U$5:$U$154,"&gt;=1")=0,"",_xlfn.MAXIFS(Diagnostics!$E$5:$E$154,Diagnostics!$V$5:$V$154,A86&amp;"|"&amp;B86,Diagnostics!$U$5:$U$154,"&gt;=1")))</x:f>
      </x:c>
      <x:c r="E86" s="10" t="str">
        <x:f>IF(ISNUMBER(D86),_xlfn.MAXIFS(Diagnostics!$X$5:$X$154,Diagnostics!$V$5:$V$154,A86&amp;"|"&amp;B86,Diagnostics!$E$5:$E$154,D86,Diagnostics!$U$5:$U$154,"&gt;=1"),"")</x:f>
      </x:c>
      <x:c r="F86" s="10" t="str">
        <x:f>IF(ISNUMBER(E86),IF(OR(TODAY()-D86&gt;42,AND(INDEX(Diagnostics!$T$5:$T$154,E86-4)&gt;0,INDEX(Diagnostics!$T$5:$T$154,E86-4)&lt;TODAY())),"",INDEX(Diagnostics!$U$5:$U$154,E86-4)),"")</x:f>
      </x:c>
      <x:c r="G86" s="10" t="str">
        <x:f>IF(OR(A86="",B86=""),"",COUNTIFS(Diagnostics!$V$5:$V$154,A86&amp;"|"&amp;B86,Diagnostics!$U$5:$U$154,"&gt;=1"))</x:f>
      </x:c>
      <x:c r="H86" s="12" t="str">
        <x:f>IF(OR(A86="",B86=""),"",IF(COUNTIFS(Diagnostics!$V$5:$V$154,A86&amp;"|"&amp;B86,Diagnostics!$W$5:$W$154,1)=0,"",_xlfn.MINIFS(Diagnostics!$E$5:$E$154,Diagnostics!$V$5:$V$154,A86&amp;"|"&amp;B86,Diagnostics!$W$5:$W$154,1)))</x:f>
      </x:c>
      <x:c r="I86" s="12" t="str">
        <x:f>IF(ISNUMBER(H86),_xlfn.MAXIFS(Diagnostics!$E$5:$E$154,Diagnostics!$V$5:$V$154,A86&amp;"|"&amp;B86,Diagnostics!$W$5:$W$154,1),"")</x:f>
      </x:c>
      <x:c r="J86" s="10" t="str">
        <x:f>IF(B86="","",IF(NOT(ISNUMBER(D86)),"Not assessed",IF(NOT(ISNUMBER(F86)),"Review due",IF(AND(ISNUMBER(H86),ISNUMBER(I86),I86&gt;H86),"Reviewed","Provisional"))))</x:f>
      </x:c>
      <x:c r="K86" s="11"/>
      <x:c r="L86" s="11"/>
      <x:c r="M86" s="11"/>
    </x:row>
    <x:row r="87" ht="42" customHeight="1">
      <x:c r="A87" s="10" t="str">
        <x:f>IF(Roster!A87="","",Roster!A87)</x:f>
      </x:c>
      <x:c r="B87" s="10" t="str">
        <x:f>IF(Roster!B87="","",Roster!B87)</x:f>
      </x:c>
      <x:c r="C87" s="10" t="str">
        <x:f>IF(Roster!C87="","",Roster!C87)</x:f>
      </x:c>
      <x:c r="D87" s="12" t="str">
        <x:f>IF(OR(A87="",B87=""),"",IF(COUNTIFS(Diagnostics!$V$5:$V$154,A87&amp;"|"&amp;B87,Diagnostics!$U$5:$U$154,"&gt;=1")=0,"",_xlfn.MAXIFS(Diagnostics!$E$5:$E$154,Diagnostics!$V$5:$V$154,A87&amp;"|"&amp;B87,Diagnostics!$U$5:$U$154,"&gt;=1")))</x:f>
      </x:c>
      <x:c r="E87" s="10" t="str">
        <x:f>IF(ISNUMBER(D87),_xlfn.MAXIFS(Diagnostics!$X$5:$X$154,Diagnostics!$V$5:$V$154,A87&amp;"|"&amp;B87,Diagnostics!$E$5:$E$154,D87,Diagnostics!$U$5:$U$154,"&gt;=1"),"")</x:f>
      </x:c>
      <x:c r="F87" s="10" t="str">
        <x:f>IF(ISNUMBER(E87),IF(OR(TODAY()-D87&gt;42,AND(INDEX(Diagnostics!$T$5:$T$154,E87-4)&gt;0,INDEX(Diagnostics!$T$5:$T$154,E87-4)&lt;TODAY())),"",INDEX(Diagnostics!$U$5:$U$154,E87-4)),"")</x:f>
      </x:c>
      <x:c r="G87" s="10" t="str">
        <x:f>IF(OR(A87="",B87=""),"",COUNTIFS(Diagnostics!$V$5:$V$154,A87&amp;"|"&amp;B87,Diagnostics!$U$5:$U$154,"&gt;=1"))</x:f>
      </x:c>
      <x:c r="H87" s="12" t="str">
        <x:f>IF(OR(A87="",B87=""),"",IF(COUNTIFS(Diagnostics!$V$5:$V$154,A87&amp;"|"&amp;B87,Diagnostics!$W$5:$W$154,1)=0,"",_xlfn.MINIFS(Diagnostics!$E$5:$E$154,Diagnostics!$V$5:$V$154,A87&amp;"|"&amp;B87,Diagnostics!$W$5:$W$154,1)))</x:f>
      </x:c>
      <x:c r="I87" s="12" t="str">
        <x:f>IF(ISNUMBER(H87),_xlfn.MAXIFS(Diagnostics!$E$5:$E$154,Diagnostics!$V$5:$V$154,A87&amp;"|"&amp;B87,Diagnostics!$W$5:$W$154,1),"")</x:f>
      </x:c>
      <x:c r="J87" s="10" t="str">
        <x:f>IF(B87="","",IF(NOT(ISNUMBER(D87)),"Not assessed",IF(NOT(ISNUMBER(F87)),"Review due",IF(AND(ISNUMBER(H87),ISNUMBER(I87),I87&gt;H87),"Reviewed","Provisional"))))</x:f>
      </x:c>
      <x:c r="K87" s="11"/>
      <x:c r="L87" s="11"/>
      <x:c r="M87" s="11"/>
    </x:row>
    <x:row r="88" ht="42" customHeight="1">
      <x:c r="A88" s="10" t="str">
        <x:f>IF(Roster!A88="","",Roster!A88)</x:f>
      </x:c>
      <x:c r="B88" s="10" t="str">
        <x:f>IF(Roster!B88="","",Roster!B88)</x:f>
      </x:c>
      <x:c r="C88" s="10" t="str">
        <x:f>IF(Roster!C88="","",Roster!C88)</x:f>
      </x:c>
      <x:c r="D88" s="12" t="str">
        <x:f>IF(OR(A88="",B88=""),"",IF(COUNTIFS(Diagnostics!$V$5:$V$154,A88&amp;"|"&amp;B88,Diagnostics!$U$5:$U$154,"&gt;=1")=0,"",_xlfn.MAXIFS(Diagnostics!$E$5:$E$154,Diagnostics!$V$5:$V$154,A88&amp;"|"&amp;B88,Diagnostics!$U$5:$U$154,"&gt;=1")))</x:f>
      </x:c>
      <x:c r="E88" s="10" t="str">
        <x:f>IF(ISNUMBER(D88),_xlfn.MAXIFS(Diagnostics!$X$5:$X$154,Diagnostics!$V$5:$V$154,A88&amp;"|"&amp;B88,Diagnostics!$E$5:$E$154,D88,Diagnostics!$U$5:$U$154,"&gt;=1"),"")</x:f>
      </x:c>
      <x:c r="F88" s="10" t="str">
        <x:f>IF(ISNUMBER(E88),IF(OR(TODAY()-D88&gt;42,AND(INDEX(Diagnostics!$T$5:$T$154,E88-4)&gt;0,INDEX(Diagnostics!$T$5:$T$154,E88-4)&lt;TODAY())),"",INDEX(Diagnostics!$U$5:$U$154,E88-4)),"")</x:f>
      </x:c>
      <x:c r="G88" s="10" t="str">
        <x:f>IF(OR(A88="",B88=""),"",COUNTIFS(Diagnostics!$V$5:$V$154,A88&amp;"|"&amp;B88,Diagnostics!$U$5:$U$154,"&gt;=1"))</x:f>
      </x:c>
      <x:c r="H88" s="12" t="str">
        <x:f>IF(OR(A88="",B88=""),"",IF(COUNTIFS(Diagnostics!$V$5:$V$154,A88&amp;"|"&amp;B88,Diagnostics!$W$5:$W$154,1)=0,"",_xlfn.MINIFS(Diagnostics!$E$5:$E$154,Diagnostics!$V$5:$V$154,A88&amp;"|"&amp;B88,Diagnostics!$W$5:$W$154,1)))</x:f>
      </x:c>
      <x:c r="I88" s="12" t="str">
        <x:f>IF(ISNUMBER(H88),_xlfn.MAXIFS(Diagnostics!$E$5:$E$154,Diagnostics!$V$5:$V$154,A88&amp;"|"&amp;B88,Diagnostics!$W$5:$W$154,1),"")</x:f>
      </x:c>
      <x:c r="J88" s="10" t="str">
        <x:f>IF(B88="","",IF(NOT(ISNUMBER(D88)),"Not assessed",IF(NOT(ISNUMBER(F88)),"Review due",IF(AND(ISNUMBER(H88),ISNUMBER(I88),I88&gt;H88),"Reviewed","Provisional"))))</x:f>
      </x:c>
      <x:c r="K88" s="11"/>
      <x:c r="L88" s="11"/>
      <x:c r="M88" s="11"/>
    </x:row>
    <x:row r="89" ht="42" customHeight="1">
      <x:c r="A89" s="10" t="str">
        <x:f>IF(Roster!A89="","",Roster!A89)</x:f>
      </x:c>
      <x:c r="B89" s="10" t="str">
        <x:f>IF(Roster!B89="","",Roster!B89)</x:f>
      </x:c>
      <x:c r="C89" s="10" t="str">
        <x:f>IF(Roster!C89="","",Roster!C89)</x:f>
      </x:c>
      <x:c r="D89" s="12" t="str">
        <x:f>IF(OR(A89="",B89=""),"",IF(COUNTIFS(Diagnostics!$V$5:$V$154,A89&amp;"|"&amp;B89,Diagnostics!$U$5:$U$154,"&gt;=1")=0,"",_xlfn.MAXIFS(Diagnostics!$E$5:$E$154,Diagnostics!$V$5:$V$154,A89&amp;"|"&amp;B89,Diagnostics!$U$5:$U$154,"&gt;=1")))</x:f>
      </x:c>
      <x:c r="E89" s="10" t="str">
        <x:f>IF(ISNUMBER(D89),_xlfn.MAXIFS(Diagnostics!$X$5:$X$154,Diagnostics!$V$5:$V$154,A89&amp;"|"&amp;B89,Diagnostics!$E$5:$E$154,D89,Diagnostics!$U$5:$U$154,"&gt;=1"),"")</x:f>
      </x:c>
      <x:c r="F89" s="10" t="str">
        <x:f>IF(ISNUMBER(E89),IF(OR(TODAY()-D89&gt;42,AND(INDEX(Diagnostics!$T$5:$T$154,E89-4)&gt;0,INDEX(Diagnostics!$T$5:$T$154,E89-4)&lt;TODAY())),"",INDEX(Diagnostics!$U$5:$U$154,E89-4)),"")</x:f>
      </x:c>
      <x:c r="G89" s="10" t="str">
        <x:f>IF(OR(A89="",B89=""),"",COUNTIFS(Diagnostics!$V$5:$V$154,A89&amp;"|"&amp;B89,Diagnostics!$U$5:$U$154,"&gt;=1"))</x:f>
      </x:c>
      <x:c r="H89" s="12" t="str">
        <x:f>IF(OR(A89="",B89=""),"",IF(COUNTIFS(Diagnostics!$V$5:$V$154,A89&amp;"|"&amp;B89,Diagnostics!$W$5:$W$154,1)=0,"",_xlfn.MINIFS(Diagnostics!$E$5:$E$154,Diagnostics!$V$5:$V$154,A89&amp;"|"&amp;B89,Diagnostics!$W$5:$W$154,1)))</x:f>
      </x:c>
      <x:c r="I89" s="12" t="str">
        <x:f>IF(ISNUMBER(H89),_xlfn.MAXIFS(Diagnostics!$E$5:$E$154,Diagnostics!$V$5:$V$154,A89&amp;"|"&amp;B89,Diagnostics!$W$5:$W$154,1),"")</x:f>
      </x:c>
      <x:c r="J89" s="10" t="str">
        <x:f>IF(B89="","",IF(NOT(ISNUMBER(D89)),"Not assessed",IF(NOT(ISNUMBER(F89)),"Review due",IF(AND(ISNUMBER(H89),ISNUMBER(I89),I89&gt;H89),"Reviewed","Provisional"))))</x:f>
      </x:c>
      <x:c r="K89" s="11"/>
      <x:c r="L89" s="11"/>
      <x:c r="M89" s="11"/>
    </x:row>
    <x:row r="90" ht="42" customHeight="1">
      <x:c r="A90" s="10" t="str">
        <x:f>IF(Roster!A90="","",Roster!A90)</x:f>
      </x:c>
      <x:c r="B90" s="10" t="str">
        <x:f>IF(Roster!B90="","",Roster!B90)</x:f>
      </x:c>
      <x:c r="C90" s="10" t="str">
        <x:f>IF(Roster!C90="","",Roster!C90)</x:f>
      </x:c>
      <x:c r="D90" s="12" t="str">
        <x:f>IF(OR(A90="",B90=""),"",IF(COUNTIFS(Diagnostics!$V$5:$V$154,A90&amp;"|"&amp;B90,Diagnostics!$U$5:$U$154,"&gt;=1")=0,"",_xlfn.MAXIFS(Diagnostics!$E$5:$E$154,Diagnostics!$V$5:$V$154,A90&amp;"|"&amp;B90,Diagnostics!$U$5:$U$154,"&gt;=1")))</x:f>
      </x:c>
      <x:c r="E90" s="10" t="str">
        <x:f>IF(ISNUMBER(D90),_xlfn.MAXIFS(Diagnostics!$X$5:$X$154,Diagnostics!$V$5:$V$154,A90&amp;"|"&amp;B90,Diagnostics!$E$5:$E$154,D90,Diagnostics!$U$5:$U$154,"&gt;=1"),"")</x:f>
      </x:c>
      <x:c r="F90" s="10" t="str">
        <x:f>IF(ISNUMBER(E90),IF(OR(TODAY()-D90&gt;42,AND(INDEX(Diagnostics!$T$5:$T$154,E90-4)&gt;0,INDEX(Diagnostics!$T$5:$T$154,E90-4)&lt;TODAY())),"",INDEX(Diagnostics!$U$5:$U$154,E90-4)),"")</x:f>
      </x:c>
      <x:c r="G90" s="10" t="str">
        <x:f>IF(OR(A90="",B90=""),"",COUNTIFS(Diagnostics!$V$5:$V$154,A90&amp;"|"&amp;B90,Diagnostics!$U$5:$U$154,"&gt;=1"))</x:f>
      </x:c>
      <x:c r="H90" s="12" t="str">
        <x:f>IF(OR(A90="",B90=""),"",IF(COUNTIFS(Diagnostics!$V$5:$V$154,A90&amp;"|"&amp;B90,Diagnostics!$W$5:$W$154,1)=0,"",_xlfn.MINIFS(Diagnostics!$E$5:$E$154,Diagnostics!$V$5:$V$154,A90&amp;"|"&amp;B90,Diagnostics!$W$5:$W$154,1)))</x:f>
      </x:c>
      <x:c r="I90" s="12" t="str">
        <x:f>IF(ISNUMBER(H90),_xlfn.MAXIFS(Diagnostics!$E$5:$E$154,Diagnostics!$V$5:$V$154,A90&amp;"|"&amp;B90,Diagnostics!$W$5:$W$154,1),"")</x:f>
      </x:c>
      <x:c r="J90" s="10" t="str">
        <x:f>IF(B90="","",IF(NOT(ISNUMBER(D90)),"Not assessed",IF(NOT(ISNUMBER(F90)),"Review due",IF(AND(ISNUMBER(H90),ISNUMBER(I90),I90&gt;H90),"Reviewed","Provisional"))))</x:f>
      </x:c>
      <x:c r="K90" s="11"/>
      <x:c r="L90" s="11"/>
      <x:c r="M90" s="11"/>
    </x:row>
    <x:row r="91" ht="42" customHeight="1">
      <x:c r="A91" s="10" t="str">
        <x:f>IF(Roster!A91="","",Roster!A91)</x:f>
      </x:c>
      <x:c r="B91" s="10" t="str">
        <x:f>IF(Roster!B91="","",Roster!B91)</x:f>
      </x:c>
      <x:c r="C91" s="10" t="str">
        <x:f>IF(Roster!C91="","",Roster!C91)</x:f>
      </x:c>
      <x:c r="D91" s="12" t="str">
        <x:f>IF(OR(A91="",B91=""),"",IF(COUNTIFS(Diagnostics!$V$5:$V$154,A91&amp;"|"&amp;B91,Diagnostics!$U$5:$U$154,"&gt;=1")=0,"",_xlfn.MAXIFS(Diagnostics!$E$5:$E$154,Diagnostics!$V$5:$V$154,A91&amp;"|"&amp;B91,Diagnostics!$U$5:$U$154,"&gt;=1")))</x:f>
      </x:c>
      <x:c r="E91" s="10" t="str">
        <x:f>IF(ISNUMBER(D91),_xlfn.MAXIFS(Diagnostics!$X$5:$X$154,Diagnostics!$V$5:$V$154,A91&amp;"|"&amp;B91,Diagnostics!$E$5:$E$154,D91,Diagnostics!$U$5:$U$154,"&gt;=1"),"")</x:f>
      </x:c>
      <x:c r="F91" s="10" t="str">
        <x:f>IF(ISNUMBER(E91),IF(OR(TODAY()-D91&gt;42,AND(INDEX(Diagnostics!$T$5:$T$154,E91-4)&gt;0,INDEX(Diagnostics!$T$5:$T$154,E91-4)&lt;TODAY())),"",INDEX(Diagnostics!$U$5:$U$154,E91-4)),"")</x:f>
      </x:c>
      <x:c r="G91" s="10" t="str">
        <x:f>IF(OR(A91="",B91=""),"",COUNTIFS(Diagnostics!$V$5:$V$154,A91&amp;"|"&amp;B91,Diagnostics!$U$5:$U$154,"&gt;=1"))</x:f>
      </x:c>
      <x:c r="H91" s="12" t="str">
        <x:f>IF(OR(A91="",B91=""),"",IF(COUNTIFS(Diagnostics!$V$5:$V$154,A91&amp;"|"&amp;B91,Diagnostics!$W$5:$W$154,1)=0,"",_xlfn.MINIFS(Diagnostics!$E$5:$E$154,Diagnostics!$V$5:$V$154,A91&amp;"|"&amp;B91,Diagnostics!$W$5:$W$154,1)))</x:f>
      </x:c>
      <x:c r="I91" s="12" t="str">
        <x:f>IF(ISNUMBER(H91),_xlfn.MAXIFS(Diagnostics!$E$5:$E$154,Diagnostics!$V$5:$V$154,A91&amp;"|"&amp;B91,Diagnostics!$W$5:$W$154,1),"")</x:f>
      </x:c>
      <x:c r="J91" s="10" t="str">
        <x:f>IF(B91="","",IF(NOT(ISNUMBER(D91)),"Not assessed",IF(NOT(ISNUMBER(F91)),"Review due",IF(AND(ISNUMBER(H91),ISNUMBER(I91),I91&gt;H91),"Reviewed","Provisional"))))</x:f>
      </x:c>
      <x:c r="K91" s="11"/>
      <x:c r="L91" s="11"/>
      <x:c r="M91" s="11"/>
    </x:row>
    <x:row r="92" ht="42" customHeight="1">
      <x:c r="A92" s="10" t="str">
        <x:f>IF(Roster!A92="","",Roster!A92)</x:f>
      </x:c>
      <x:c r="B92" s="10" t="str">
        <x:f>IF(Roster!B92="","",Roster!B92)</x:f>
      </x:c>
      <x:c r="C92" s="10" t="str">
        <x:f>IF(Roster!C92="","",Roster!C92)</x:f>
      </x:c>
      <x:c r="D92" s="12" t="str">
        <x:f>IF(OR(A92="",B92=""),"",IF(COUNTIFS(Diagnostics!$V$5:$V$154,A92&amp;"|"&amp;B92,Diagnostics!$U$5:$U$154,"&gt;=1")=0,"",_xlfn.MAXIFS(Diagnostics!$E$5:$E$154,Diagnostics!$V$5:$V$154,A92&amp;"|"&amp;B92,Diagnostics!$U$5:$U$154,"&gt;=1")))</x:f>
      </x:c>
      <x:c r="E92" s="10" t="str">
        <x:f>IF(ISNUMBER(D92),_xlfn.MAXIFS(Diagnostics!$X$5:$X$154,Diagnostics!$V$5:$V$154,A92&amp;"|"&amp;B92,Diagnostics!$E$5:$E$154,D92,Diagnostics!$U$5:$U$154,"&gt;=1"),"")</x:f>
      </x:c>
      <x:c r="F92" s="10" t="str">
        <x:f>IF(ISNUMBER(E92),IF(OR(TODAY()-D92&gt;42,AND(INDEX(Diagnostics!$T$5:$T$154,E92-4)&gt;0,INDEX(Diagnostics!$T$5:$T$154,E92-4)&lt;TODAY())),"",INDEX(Diagnostics!$U$5:$U$154,E92-4)),"")</x:f>
      </x:c>
      <x:c r="G92" s="10" t="str">
        <x:f>IF(OR(A92="",B92=""),"",COUNTIFS(Diagnostics!$V$5:$V$154,A92&amp;"|"&amp;B92,Diagnostics!$U$5:$U$154,"&gt;=1"))</x:f>
      </x:c>
      <x:c r="H92" s="12" t="str">
        <x:f>IF(OR(A92="",B92=""),"",IF(COUNTIFS(Diagnostics!$V$5:$V$154,A92&amp;"|"&amp;B92,Diagnostics!$W$5:$W$154,1)=0,"",_xlfn.MINIFS(Diagnostics!$E$5:$E$154,Diagnostics!$V$5:$V$154,A92&amp;"|"&amp;B92,Diagnostics!$W$5:$W$154,1)))</x:f>
      </x:c>
      <x:c r="I92" s="12" t="str">
        <x:f>IF(ISNUMBER(H92),_xlfn.MAXIFS(Diagnostics!$E$5:$E$154,Diagnostics!$V$5:$V$154,A92&amp;"|"&amp;B92,Diagnostics!$W$5:$W$154,1),"")</x:f>
      </x:c>
      <x:c r="J92" s="10" t="str">
        <x:f>IF(B92="","",IF(NOT(ISNUMBER(D92)),"Not assessed",IF(NOT(ISNUMBER(F92)),"Review due",IF(AND(ISNUMBER(H92),ISNUMBER(I92),I92&gt;H92),"Reviewed","Provisional"))))</x:f>
      </x:c>
      <x:c r="K92" s="11"/>
      <x:c r="L92" s="11"/>
      <x:c r="M92" s="11"/>
    </x:row>
    <x:row r="93" ht="42" customHeight="1">
      <x:c r="A93" s="10" t="str">
        <x:f>IF(Roster!A93="","",Roster!A93)</x:f>
      </x:c>
      <x:c r="B93" s="10" t="str">
        <x:f>IF(Roster!B93="","",Roster!B93)</x:f>
      </x:c>
      <x:c r="C93" s="10" t="str">
        <x:f>IF(Roster!C93="","",Roster!C93)</x:f>
      </x:c>
      <x:c r="D93" s="12" t="str">
        <x:f>IF(OR(A93="",B93=""),"",IF(COUNTIFS(Diagnostics!$V$5:$V$154,A93&amp;"|"&amp;B93,Diagnostics!$U$5:$U$154,"&gt;=1")=0,"",_xlfn.MAXIFS(Diagnostics!$E$5:$E$154,Diagnostics!$V$5:$V$154,A93&amp;"|"&amp;B93,Diagnostics!$U$5:$U$154,"&gt;=1")))</x:f>
      </x:c>
      <x:c r="E93" s="10" t="str">
        <x:f>IF(ISNUMBER(D93),_xlfn.MAXIFS(Diagnostics!$X$5:$X$154,Diagnostics!$V$5:$V$154,A93&amp;"|"&amp;B93,Diagnostics!$E$5:$E$154,D93,Diagnostics!$U$5:$U$154,"&gt;=1"),"")</x:f>
      </x:c>
      <x:c r="F93" s="10" t="str">
        <x:f>IF(ISNUMBER(E93),IF(OR(TODAY()-D93&gt;42,AND(INDEX(Diagnostics!$T$5:$T$154,E93-4)&gt;0,INDEX(Diagnostics!$T$5:$T$154,E93-4)&lt;TODAY())),"",INDEX(Diagnostics!$U$5:$U$154,E93-4)),"")</x:f>
      </x:c>
      <x:c r="G93" s="10" t="str">
        <x:f>IF(OR(A93="",B93=""),"",COUNTIFS(Diagnostics!$V$5:$V$154,A93&amp;"|"&amp;B93,Diagnostics!$U$5:$U$154,"&gt;=1"))</x:f>
      </x:c>
      <x:c r="H93" s="12" t="str">
        <x:f>IF(OR(A93="",B93=""),"",IF(COUNTIFS(Diagnostics!$V$5:$V$154,A93&amp;"|"&amp;B93,Diagnostics!$W$5:$W$154,1)=0,"",_xlfn.MINIFS(Diagnostics!$E$5:$E$154,Diagnostics!$V$5:$V$154,A93&amp;"|"&amp;B93,Diagnostics!$W$5:$W$154,1)))</x:f>
      </x:c>
      <x:c r="I93" s="12" t="str">
        <x:f>IF(ISNUMBER(H93),_xlfn.MAXIFS(Diagnostics!$E$5:$E$154,Diagnostics!$V$5:$V$154,A93&amp;"|"&amp;B93,Diagnostics!$W$5:$W$154,1),"")</x:f>
      </x:c>
      <x:c r="J93" s="10" t="str">
        <x:f>IF(B93="","",IF(NOT(ISNUMBER(D93)),"Not assessed",IF(NOT(ISNUMBER(F93)),"Review due",IF(AND(ISNUMBER(H93),ISNUMBER(I93),I93&gt;H93),"Reviewed","Provisional"))))</x:f>
      </x:c>
      <x:c r="K93" s="11"/>
      <x:c r="L93" s="11"/>
      <x:c r="M93" s="11"/>
    </x:row>
    <x:row r="94" ht="42" customHeight="1">
      <x:c r="A94" s="10" t="str">
        <x:f>IF(Roster!A94="","",Roster!A94)</x:f>
      </x:c>
      <x:c r="B94" s="10" t="str">
        <x:f>IF(Roster!B94="","",Roster!B94)</x:f>
      </x:c>
      <x:c r="C94" s="10" t="str">
        <x:f>IF(Roster!C94="","",Roster!C94)</x:f>
      </x:c>
      <x:c r="D94" s="12" t="str">
        <x:f>IF(OR(A94="",B94=""),"",IF(COUNTIFS(Diagnostics!$V$5:$V$154,A94&amp;"|"&amp;B94,Diagnostics!$U$5:$U$154,"&gt;=1")=0,"",_xlfn.MAXIFS(Diagnostics!$E$5:$E$154,Diagnostics!$V$5:$V$154,A94&amp;"|"&amp;B94,Diagnostics!$U$5:$U$154,"&gt;=1")))</x:f>
      </x:c>
      <x:c r="E94" s="10" t="str">
        <x:f>IF(ISNUMBER(D94),_xlfn.MAXIFS(Diagnostics!$X$5:$X$154,Diagnostics!$V$5:$V$154,A94&amp;"|"&amp;B94,Diagnostics!$E$5:$E$154,D94,Diagnostics!$U$5:$U$154,"&gt;=1"),"")</x:f>
      </x:c>
      <x:c r="F94" s="10" t="str">
        <x:f>IF(ISNUMBER(E94),IF(OR(TODAY()-D94&gt;42,AND(INDEX(Diagnostics!$T$5:$T$154,E94-4)&gt;0,INDEX(Diagnostics!$T$5:$T$154,E94-4)&lt;TODAY())),"",INDEX(Diagnostics!$U$5:$U$154,E94-4)),"")</x:f>
      </x:c>
      <x:c r="G94" s="10" t="str">
        <x:f>IF(OR(A94="",B94=""),"",COUNTIFS(Diagnostics!$V$5:$V$154,A94&amp;"|"&amp;B94,Diagnostics!$U$5:$U$154,"&gt;=1"))</x:f>
      </x:c>
      <x:c r="H94" s="12" t="str">
        <x:f>IF(OR(A94="",B94=""),"",IF(COUNTIFS(Diagnostics!$V$5:$V$154,A94&amp;"|"&amp;B94,Diagnostics!$W$5:$W$154,1)=0,"",_xlfn.MINIFS(Diagnostics!$E$5:$E$154,Diagnostics!$V$5:$V$154,A94&amp;"|"&amp;B94,Diagnostics!$W$5:$W$154,1)))</x:f>
      </x:c>
      <x:c r="I94" s="12" t="str">
        <x:f>IF(ISNUMBER(H94),_xlfn.MAXIFS(Diagnostics!$E$5:$E$154,Diagnostics!$V$5:$V$154,A94&amp;"|"&amp;B94,Diagnostics!$W$5:$W$154,1),"")</x:f>
      </x:c>
      <x:c r="J94" s="10" t="str">
        <x:f>IF(B94="","",IF(NOT(ISNUMBER(D94)),"Not assessed",IF(NOT(ISNUMBER(F94)),"Review due",IF(AND(ISNUMBER(H94),ISNUMBER(I94),I94&gt;H94),"Reviewed","Provisional"))))</x:f>
      </x:c>
      <x:c r="K94" s="11"/>
      <x:c r="L94" s="11"/>
      <x:c r="M94" s="11"/>
    </x:row>
  </x:sheetData>
  <x:mergeCells>
    <x:mergeCell ref="A1:M1"/>
    <x:mergeCell ref="A2:M2"/>
  </x:mergeCells>
  <x:conditionalFormatting sqref="F5:F94">
    <x:cfRule type="cellIs" dxfId="16" priority="1" operator="equal">
      <x:formula>1</x:formula>
    </x:cfRule>
    <x:cfRule type="cellIs" dxfId="17" priority="2" operator="equal">
      <x:formula>2</x:formula>
    </x:cfRule>
    <x:cfRule type="cellIs" dxfId="18" priority="3" operator="equal">
      <x:formula>3</x:formula>
    </x:cfRule>
    <x:cfRule type="cellIs" dxfId="19" priority="4" operator="equal">
      <x:formula>4</x:formula>
    </x:cfRule>
  </x:conditionalFormatting>
  <x:dataValidations count="1">
    <x:dataValidation type="whole" operator="between" sqref="F5:F94">
      <x:formula1>1</x:formula1>
      <x:formula2>4</x:formula2>
    </x:dataValidation>
  </x:dataValidations>
  <x:pageMargins left="0.7" right="0.7" top="0.75" bottom="0.75" header="0.3" footer="0.3"/>
  <x:tableParts count="1">
    <x:tablePart xmlns:r="http://schemas.openxmlformats.org/officeDocument/2006/relationships" r:id="R9208d42a2d6f4b0c"/>
  </x:tableParts>
</x:worksheet>
</file>

<file path=xl/worksheets/sheet9.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6" hidden="0" customWidth="1"/>
    <x:col min="2" max="2" width="13" hidden="0" customWidth="1"/>
    <x:col min="3" max="3" width="24" hidden="0" customWidth="1"/>
    <x:col min="4" max="4" width="14" hidden="0" customWidth="1"/>
    <x:col min="5" max="5" width="14" hidden="0" customWidth="1"/>
    <x:col min="6" max="6" width="29" hidden="0" customWidth="1"/>
    <x:col min="7" max="7" width="62" hidden="0" customWidth="1"/>
  </x:cols>
  <x:sheetData>
    <x:row r="1" ht="38" customHeight="1">
      <x:c r="A1" s="3" t="str">
        <x:v>Reviewed seating plan</x:v>
      </x:c>
      <x:c r="B1" s="3"/>
      <x:c r="C1" s="3"/>
      <x:c r="D1" s="3"/>
      <x:c r="E1" s="3"/>
      <x:c r="F1" s="3"/>
      <x:c r="G1" s="3"/>
    </x:row>
    <x:row r="2" ht="44" customHeight="1">
      <x:c r="A2" s="5" t="str">
        <x:v>Manual teacher planning. Export only names, teams and seat positions for students. Do not distribute readiness bands or support notes.</x:v>
      </x:c>
      <x:c r="B2" s="5"/>
      <x:c r="C2" s="5"/>
      <x:c r="D2" s="5"/>
      <x:c r="E2" s="5"/>
      <x:c r="F2" s="5"/>
      <x:c r="G2" s="5"/>
    </x:row>
    <x:row r="3">
      <x:c r="A3" s="1"/>
      <x:c r="B3" s="1"/>
      <x:c r="C3" s="1"/>
      <x:c r="D3" s="1"/>
      <x:c r="E3" s="1"/>
      <x:c r="F3" s="1"/>
      <x:c r="G3" s="1"/>
    </x:row>
    <x:row r="4" ht="34" customHeight="1">
      <x:c r="A4" s="8" t="str">
        <x:v>Date</x:v>
      </x:c>
      <x:c r="B4" s="8" t="str">
        <x:v>Course</x:v>
      </x:c>
      <x:c r="C4" s="8" t="str">
        <x:v>Student ID</x:v>
      </x:c>
      <x:c r="D4" s="8" t="str">
        <x:v>Team</x:v>
      </x:c>
      <x:c r="E4" s="8" t="str">
        <x:v>Seat</x:v>
      </x:c>
      <x:c r="F4" s="8" t="str">
        <x:v>Role this round</x:v>
      </x:c>
      <x:c r="G4" s="8" t="str">
        <x:v>Teacher note</x:v>
      </x:c>
    </x:row>
    <x:row r="5" ht="33" customHeight="1">
      <x:c r="A5" s="13"/>
      <x:c r="B5" s="11"/>
      <x:c r="C5" s="11"/>
      <x:c r="D5" s="11"/>
      <x:c r="E5" s="11"/>
      <x:c r="F5" s="11"/>
      <x:c r="G5" s="11"/>
    </x:row>
    <x:row r="6" ht="33" customHeight="1">
      <x:c r="A6" s="13"/>
      <x:c r="B6" s="11"/>
      <x:c r="C6" s="11"/>
      <x:c r="D6" s="11"/>
      <x:c r="E6" s="11"/>
      <x:c r="F6" s="11"/>
      <x:c r="G6" s="11"/>
    </x:row>
    <x:row r="7" ht="33" customHeight="1">
      <x:c r="A7" s="13"/>
      <x:c r="B7" s="11"/>
      <x:c r="C7" s="11"/>
      <x:c r="D7" s="11"/>
      <x:c r="E7" s="11"/>
      <x:c r="F7" s="11"/>
      <x:c r="G7" s="11"/>
    </x:row>
    <x:row r="8" ht="33" customHeight="1">
      <x:c r="A8" s="13"/>
      <x:c r="B8" s="11"/>
      <x:c r="C8" s="11"/>
      <x:c r="D8" s="11"/>
      <x:c r="E8" s="11"/>
      <x:c r="F8" s="11"/>
      <x:c r="G8" s="11"/>
    </x:row>
    <x:row r="9" ht="33" customHeight="1">
      <x:c r="A9" s="13"/>
      <x:c r="B9" s="11"/>
      <x:c r="C9" s="11"/>
      <x:c r="D9" s="11"/>
      <x:c r="E9" s="11"/>
      <x:c r="F9" s="11"/>
      <x:c r="G9" s="11"/>
    </x:row>
    <x:row r="10" ht="33" customHeight="1">
      <x:c r="A10" s="13"/>
      <x:c r="B10" s="11"/>
      <x:c r="C10" s="11"/>
      <x:c r="D10" s="11"/>
      <x:c r="E10" s="11"/>
      <x:c r="F10" s="11"/>
      <x:c r="G10" s="11"/>
    </x:row>
    <x:row r="11" ht="33" customHeight="1">
      <x:c r="A11" s="13"/>
      <x:c r="B11" s="11"/>
      <x:c r="C11" s="11"/>
      <x:c r="D11" s="11"/>
      <x:c r="E11" s="11"/>
      <x:c r="F11" s="11"/>
      <x:c r="G11" s="11"/>
    </x:row>
    <x:row r="12" ht="33" customHeight="1">
      <x:c r="A12" s="13"/>
      <x:c r="B12" s="11"/>
      <x:c r="C12" s="11"/>
      <x:c r="D12" s="11"/>
      <x:c r="E12" s="11"/>
      <x:c r="F12" s="11"/>
      <x:c r="G12" s="11"/>
    </x:row>
    <x:row r="13" ht="33" customHeight="1">
      <x:c r="A13" s="13"/>
      <x:c r="B13" s="11"/>
      <x:c r="C13" s="11"/>
      <x:c r="D13" s="11"/>
      <x:c r="E13" s="11"/>
      <x:c r="F13" s="11"/>
      <x:c r="G13" s="11"/>
    </x:row>
    <x:row r="14" ht="33" customHeight="1">
      <x:c r="A14" s="13"/>
      <x:c r="B14" s="11"/>
      <x:c r="C14" s="11"/>
      <x:c r="D14" s="11"/>
      <x:c r="E14" s="11"/>
      <x:c r="F14" s="11"/>
      <x:c r="G14" s="11"/>
    </x:row>
    <x:row r="15" ht="33" customHeight="1">
      <x:c r="A15" s="13"/>
      <x:c r="B15" s="11"/>
      <x:c r="C15" s="11"/>
      <x:c r="D15" s="11"/>
      <x:c r="E15" s="11"/>
      <x:c r="F15" s="11"/>
      <x:c r="G15" s="11"/>
    </x:row>
    <x:row r="16" ht="33" customHeight="1">
      <x:c r="A16" s="13"/>
      <x:c r="B16" s="11"/>
      <x:c r="C16" s="11"/>
      <x:c r="D16" s="11"/>
      <x:c r="E16" s="11"/>
      <x:c r="F16" s="11"/>
      <x:c r="G16" s="11"/>
    </x:row>
    <x:row r="17" ht="33" customHeight="1">
      <x:c r="A17" s="13"/>
      <x:c r="B17" s="11"/>
      <x:c r="C17" s="11"/>
      <x:c r="D17" s="11"/>
      <x:c r="E17" s="11"/>
      <x:c r="F17" s="11"/>
      <x:c r="G17" s="11"/>
    </x:row>
    <x:row r="18" ht="33" customHeight="1">
      <x:c r="A18" s="13"/>
      <x:c r="B18" s="11"/>
      <x:c r="C18" s="11"/>
      <x:c r="D18" s="11"/>
      <x:c r="E18" s="11"/>
      <x:c r="F18" s="11"/>
      <x:c r="G18" s="11"/>
    </x:row>
    <x:row r="19" ht="33" customHeight="1">
      <x:c r="A19" s="13"/>
      <x:c r="B19" s="11"/>
      <x:c r="C19" s="11"/>
      <x:c r="D19" s="11"/>
      <x:c r="E19" s="11"/>
      <x:c r="F19" s="11"/>
      <x:c r="G19" s="11"/>
    </x:row>
    <x:row r="20" ht="33" customHeight="1">
      <x:c r="A20" s="13"/>
      <x:c r="B20" s="11"/>
      <x:c r="C20" s="11"/>
      <x:c r="D20" s="11"/>
      <x:c r="E20" s="11"/>
      <x:c r="F20" s="11"/>
      <x:c r="G20" s="11"/>
    </x:row>
    <x:row r="21" ht="33" customHeight="1">
      <x:c r="A21" s="13"/>
      <x:c r="B21" s="11"/>
      <x:c r="C21" s="11"/>
      <x:c r="D21" s="11"/>
      <x:c r="E21" s="11"/>
      <x:c r="F21" s="11"/>
      <x:c r="G21" s="11"/>
    </x:row>
    <x:row r="22" ht="33" customHeight="1">
      <x:c r="A22" s="13"/>
      <x:c r="B22" s="11"/>
      <x:c r="C22" s="11"/>
      <x:c r="D22" s="11"/>
      <x:c r="E22" s="11"/>
      <x:c r="F22" s="11"/>
      <x:c r="G22" s="11"/>
    </x:row>
    <x:row r="23" ht="33" customHeight="1">
      <x:c r="A23" s="13"/>
      <x:c r="B23" s="11"/>
      <x:c r="C23" s="11"/>
      <x:c r="D23" s="11"/>
      <x:c r="E23" s="11"/>
      <x:c r="F23" s="11"/>
      <x:c r="G23" s="11"/>
    </x:row>
    <x:row r="24" ht="33" customHeight="1">
      <x:c r="A24" s="13"/>
      <x:c r="B24" s="11"/>
      <x:c r="C24" s="11"/>
      <x:c r="D24" s="11"/>
      <x:c r="E24" s="11"/>
      <x:c r="F24" s="11"/>
      <x:c r="G24" s="11"/>
    </x:row>
    <x:row r="25" ht="33" customHeight="1">
      <x:c r="A25" s="13"/>
      <x:c r="B25" s="11"/>
      <x:c r="C25" s="11"/>
      <x:c r="D25" s="11"/>
      <x:c r="E25" s="11"/>
      <x:c r="F25" s="11"/>
      <x:c r="G25" s="11"/>
    </x:row>
    <x:row r="26" ht="33" customHeight="1">
      <x:c r="A26" s="13"/>
      <x:c r="B26" s="11"/>
      <x:c r="C26" s="11"/>
      <x:c r="D26" s="11"/>
      <x:c r="E26" s="11"/>
      <x:c r="F26" s="11"/>
      <x:c r="G26" s="11"/>
    </x:row>
    <x:row r="27" ht="33" customHeight="1">
      <x:c r="A27" s="13"/>
      <x:c r="B27" s="11"/>
      <x:c r="C27" s="11"/>
      <x:c r="D27" s="11"/>
      <x:c r="E27" s="11"/>
      <x:c r="F27" s="11"/>
      <x:c r="G27" s="11"/>
    </x:row>
    <x:row r="28" ht="33" customHeight="1">
      <x:c r="A28" s="13"/>
      <x:c r="B28" s="11"/>
      <x:c r="C28" s="11"/>
      <x:c r="D28" s="11"/>
      <x:c r="E28" s="11"/>
      <x:c r="F28" s="11"/>
      <x:c r="G28" s="11"/>
    </x:row>
    <x:row r="29" ht="33" customHeight="1">
      <x:c r="A29" s="13"/>
      <x:c r="B29" s="11"/>
      <x:c r="C29" s="11"/>
      <x:c r="D29" s="11"/>
      <x:c r="E29" s="11"/>
      <x:c r="F29" s="11"/>
      <x:c r="G29" s="11"/>
    </x:row>
    <x:row r="30" ht="33" customHeight="1">
      <x:c r="A30" s="13"/>
      <x:c r="B30" s="11"/>
      <x:c r="C30" s="11"/>
      <x:c r="D30" s="11"/>
      <x:c r="E30" s="11"/>
      <x:c r="F30" s="11"/>
      <x:c r="G30" s="11"/>
    </x:row>
    <x:row r="31" ht="33" customHeight="1">
      <x:c r="A31" s="13"/>
      <x:c r="B31" s="11"/>
      <x:c r="C31" s="11"/>
      <x:c r="D31" s="11"/>
      <x:c r="E31" s="11"/>
      <x:c r="F31" s="11"/>
      <x:c r="G31" s="11"/>
    </x:row>
    <x:row r="32" ht="33" customHeight="1">
      <x:c r="A32" s="13"/>
      <x:c r="B32" s="11"/>
      <x:c r="C32" s="11"/>
      <x:c r="D32" s="11"/>
      <x:c r="E32" s="11"/>
      <x:c r="F32" s="11"/>
      <x:c r="G32" s="11"/>
    </x:row>
    <x:row r="33" ht="33" customHeight="1">
      <x:c r="A33" s="13"/>
      <x:c r="B33" s="11"/>
      <x:c r="C33" s="11"/>
      <x:c r="D33" s="11"/>
      <x:c r="E33" s="11"/>
      <x:c r="F33" s="11"/>
      <x:c r="G33" s="11"/>
    </x:row>
    <x:row r="34" ht="33" customHeight="1">
      <x:c r="A34" s="13"/>
      <x:c r="B34" s="11"/>
      <x:c r="C34" s="11"/>
      <x:c r="D34" s="11"/>
      <x:c r="E34" s="11"/>
      <x:c r="F34" s="11"/>
      <x:c r="G34" s="11"/>
    </x:row>
    <x:row r="35" ht="33" customHeight="1">
      <x:c r="A35" s="13"/>
      <x:c r="B35" s="11"/>
      <x:c r="C35" s="11"/>
      <x:c r="D35" s="11"/>
      <x:c r="E35" s="11"/>
      <x:c r="F35" s="11"/>
      <x:c r="G35" s="11"/>
    </x:row>
    <x:row r="36" ht="33" customHeight="1">
      <x:c r="A36" s="13"/>
      <x:c r="B36" s="11"/>
      <x:c r="C36" s="11"/>
      <x:c r="D36" s="11"/>
      <x:c r="E36" s="11"/>
      <x:c r="F36" s="11"/>
      <x:c r="G36" s="11"/>
    </x:row>
    <x:row r="37" ht="33" customHeight="1">
      <x:c r="A37" s="13"/>
      <x:c r="B37" s="11"/>
      <x:c r="C37" s="11"/>
      <x:c r="D37" s="11"/>
      <x:c r="E37" s="11"/>
      <x:c r="F37" s="11"/>
      <x:c r="G37" s="11"/>
    </x:row>
    <x:row r="38" ht="33" customHeight="1">
      <x:c r="A38" s="13"/>
      <x:c r="B38" s="11"/>
      <x:c r="C38" s="11"/>
      <x:c r="D38" s="11"/>
      <x:c r="E38" s="11"/>
      <x:c r="F38" s="11"/>
      <x:c r="G38" s="11"/>
    </x:row>
    <x:row r="39" ht="33" customHeight="1">
      <x:c r="A39" s="13"/>
      <x:c r="B39" s="11"/>
      <x:c r="C39" s="11"/>
      <x:c r="D39" s="11"/>
      <x:c r="E39" s="11"/>
      <x:c r="F39" s="11"/>
      <x:c r="G39" s="11"/>
    </x:row>
    <x:row r="40" ht="33" customHeight="1">
      <x:c r="A40" s="13"/>
      <x:c r="B40" s="11"/>
      <x:c r="C40" s="11"/>
      <x:c r="D40" s="11"/>
      <x:c r="E40" s="11"/>
      <x:c r="F40" s="11"/>
      <x:c r="G40" s="11"/>
    </x:row>
    <x:row r="41" ht="33" customHeight="1">
      <x:c r="A41" s="13"/>
      <x:c r="B41" s="11"/>
      <x:c r="C41" s="11"/>
      <x:c r="D41" s="11"/>
      <x:c r="E41" s="11"/>
      <x:c r="F41" s="11"/>
      <x:c r="G41" s="11"/>
    </x:row>
    <x:row r="42" ht="33" customHeight="1">
      <x:c r="A42" s="13"/>
      <x:c r="B42" s="11"/>
      <x:c r="C42" s="11"/>
      <x:c r="D42" s="11"/>
      <x:c r="E42" s="11"/>
      <x:c r="F42" s="11"/>
      <x:c r="G42" s="11"/>
    </x:row>
    <x:row r="43" ht="33" customHeight="1">
      <x:c r="A43" s="13"/>
      <x:c r="B43" s="11"/>
      <x:c r="C43" s="11"/>
      <x:c r="D43" s="11"/>
      <x:c r="E43" s="11"/>
      <x:c r="F43" s="11"/>
      <x:c r="G43" s="11"/>
    </x:row>
    <x:row r="44" ht="33" customHeight="1">
      <x:c r="A44" s="13"/>
      <x:c r="B44" s="11"/>
      <x:c r="C44" s="11"/>
      <x:c r="D44" s="11"/>
      <x:c r="E44" s="11"/>
      <x:c r="F44" s="11"/>
      <x:c r="G44" s="11"/>
    </x:row>
    <x:row r="45" ht="33" customHeight="1">
      <x:c r="A45" s="13"/>
      <x:c r="B45" s="11"/>
      <x:c r="C45" s="11"/>
      <x:c r="D45" s="11"/>
      <x:c r="E45" s="11"/>
      <x:c r="F45" s="11"/>
      <x:c r="G45" s="11"/>
    </x:row>
    <x:row r="46" ht="33" customHeight="1">
      <x:c r="A46" s="13"/>
      <x:c r="B46" s="11"/>
      <x:c r="C46" s="11"/>
      <x:c r="D46" s="11"/>
      <x:c r="E46" s="11"/>
      <x:c r="F46" s="11"/>
      <x:c r="G46" s="11"/>
    </x:row>
    <x:row r="47" ht="33" customHeight="1">
      <x:c r="A47" s="13"/>
      <x:c r="B47" s="11"/>
      <x:c r="C47" s="11"/>
      <x:c r="D47" s="11"/>
      <x:c r="E47" s="11"/>
      <x:c r="F47" s="11"/>
      <x:c r="G47" s="11"/>
    </x:row>
    <x:row r="48" ht="33" customHeight="1">
      <x:c r="A48" s="13"/>
      <x:c r="B48" s="11"/>
      <x:c r="C48" s="11"/>
      <x:c r="D48" s="11"/>
      <x:c r="E48" s="11"/>
      <x:c r="F48" s="11"/>
      <x:c r="G48" s="11"/>
    </x:row>
    <x:row r="49" ht="33" customHeight="1">
      <x:c r="A49" s="13"/>
      <x:c r="B49" s="11"/>
      <x:c r="C49" s="11"/>
      <x:c r="D49" s="11"/>
      <x:c r="E49" s="11"/>
      <x:c r="F49" s="11"/>
      <x:c r="G49" s="11"/>
    </x:row>
    <x:row r="50" ht="33" customHeight="1">
      <x:c r="A50" s="13"/>
      <x:c r="B50" s="11"/>
      <x:c r="C50" s="11"/>
      <x:c r="D50" s="11"/>
      <x:c r="E50" s="11"/>
      <x:c r="F50" s="11"/>
      <x:c r="G50" s="11"/>
    </x:row>
    <x:row r="51" ht="33" customHeight="1">
      <x:c r="A51" s="13"/>
      <x:c r="B51" s="11"/>
      <x:c r="C51" s="11"/>
      <x:c r="D51" s="11"/>
      <x:c r="E51" s="11"/>
      <x:c r="F51" s="11"/>
      <x:c r="G51" s="11"/>
    </x:row>
    <x:row r="52" ht="33" customHeight="1">
      <x:c r="A52" s="13"/>
      <x:c r="B52" s="11"/>
      <x:c r="C52" s="11"/>
      <x:c r="D52" s="11"/>
      <x:c r="E52" s="11"/>
      <x:c r="F52" s="11"/>
      <x:c r="G52" s="11"/>
    </x:row>
    <x:row r="53" ht="33" customHeight="1">
      <x:c r="A53" s="13"/>
      <x:c r="B53" s="11"/>
      <x:c r="C53" s="11"/>
      <x:c r="D53" s="11"/>
      <x:c r="E53" s="11"/>
      <x:c r="F53" s="11"/>
      <x:c r="G53" s="11"/>
    </x:row>
    <x:row r="54" ht="33" customHeight="1">
      <x:c r="A54" s="13"/>
      <x:c r="B54" s="11"/>
      <x:c r="C54" s="11"/>
      <x:c r="D54" s="11"/>
      <x:c r="E54" s="11"/>
      <x:c r="F54" s="11"/>
      <x:c r="G54" s="11"/>
    </x:row>
    <x:row r="55" ht="33" customHeight="1">
      <x:c r="A55" s="13"/>
      <x:c r="B55" s="11"/>
      <x:c r="C55" s="11"/>
      <x:c r="D55" s="11"/>
      <x:c r="E55" s="11"/>
      <x:c r="F55" s="11"/>
      <x:c r="G55" s="11"/>
    </x:row>
    <x:row r="56" ht="33" customHeight="1">
      <x:c r="A56" s="13"/>
      <x:c r="B56" s="11"/>
      <x:c r="C56" s="11"/>
      <x:c r="D56" s="11"/>
      <x:c r="E56" s="11"/>
      <x:c r="F56" s="11"/>
      <x:c r="G56" s="11"/>
    </x:row>
    <x:row r="57" ht="33" customHeight="1">
      <x:c r="A57" s="13"/>
      <x:c r="B57" s="11"/>
      <x:c r="C57" s="11"/>
      <x:c r="D57" s="11"/>
      <x:c r="E57" s="11"/>
      <x:c r="F57" s="11"/>
      <x:c r="G57" s="11"/>
    </x:row>
    <x:row r="58" ht="33" customHeight="1">
      <x:c r="A58" s="13"/>
      <x:c r="B58" s="11"/>
      <x:c r="C58" s="11"/>
      <x:c r="D58" s="11"/>
      <x:c r="E58" s="11"/>
      <x:c r="F58" s="11"/>
      <x:c r="G58" s="11"/>
    </x:row>
    <x:row r="59" ht="33" customHeight="1">
      <x:c r="A59" s="13"/>
      <x:c r="B59" s="11"/>
      <x:c r="C59" s="11"/>
      <x:c r="D59" s="11"/>
      <x:c r="E59" s="11"/>
      <x:c r="F59" s="11"/>
      <x:c r="G59" s="11"/>
    </x:row>
    <x:row r="60" ht="33" customHeight="1">
      <x:c r="A60" s="13"/>
      <x:c r="B60" s="11"/>
      <x:c r="C60" s="11"/>
      <x:c r="D60" s="11"/>
      <x:c r="E60" s="11"/>
      <x:c r="F60" s="11"/>
      <x:c r="G60" s="11"/>
    </x:row>
    <x:row r="61" ht="33" customHeight="1">
      <x:c r="A61" s="13"/>
      <x:c r="B61" s="11"/>
      <x:c r="C61" s="11"/>
      <x:c r="D61" s="11"/>
      <x:c r="E61" s="11"/>
      <x:c r="F61" s="11"/>
      <x:c r="G61" s="11"/>
    </x:row>
    <x:row r="62" ht="33" customHeight="1">
      <x:c r="A62" s="13"/>
      <x:c r="B62" s="11"/>
      <x:c r="C62" s="11"/>
      <x:c r="D62" s="11"/>
      <x:c r="E62" s="11"/>
      <x:c r="F62" s="11"/>
      <x:c r="G62" s="11"/>
    </x:row>
    <x:row r="63" ht="33" customHeight="1">
      <x:c r="A63" s="13"/>
      <x:c r="B63" s="11"/>
      <x:c r="C63" s="11"/>
      <x:c r="D63" s="11"/>
      <x:c r="E63" s="11"/>
      <x:c r="F63" s="11"/>
      <x:c r="G63" s="11"/>
    </x:row>
    <x:row r="64" ht="33" customHeight="1">
      <x:c r="A64" s="13"/>
      <x:c r="B64" s="11"/>
      <x:c r="C64" s="11"/>
      <x:c r="D64" s="11"/>
      <x:c r="E64" s="11"/>
      <x:c r="F64" s="11"/>
      <x:c r="G64" s="11"/>
    </x:row>
    <x:row r="65" ht="33" customHeight="1">
      <x:c r="A65" s="13"/>
      <x:c r="B65" s="11"/>
      <x:c r="C65" s="11"/>
      <x:c r="D65" s="11"/>
      <x:c r="E65" s="11"/>
      <x:c r="F65" s="11"/>
      <x:c r="G65" s="11"/>
    </x:row>
    <x:row r="66" ht="33" customHeight="1">
      <x:c r="A66" s="13"/>
      <x:c r="B66" s="11"/>
      <x:c r="C66" s="11"/>
      <x:c r="D66" s="11"/>
      <x:c r="E66" s="11"/>
      <x:c r="F66" s="11"/>
      <x:c r="G66" s="11"/>
    </x:row>
    <x:row r="67" ht="33" customHeight="1">
      <x:c r="A67" s="13"/>
      <x:c r="B67" s="11"/>
      <x:c r="C67" s="11"/>
      <x:c r="D67" s="11"/>
      <x:c r="E67" s="11"/>
      <x:c r="F67" s="11"/>
      <x:c r="G67" s="11"/>
    </x:row>
    <x:row r="68" ht="33" customHeight="1">
      <x:c r="A68" s="13"/>
      <x:c r="B68" s="11"/>
      <x:c r="C68" s="11"/>
      <x:c r="D68" s="11"/>
      <x:c r="E68" s="11"/>
      <x:c r="F68" s="11"/>
      <x:c r="G68" s="11"/>
    </x:row>
    <x:row r="69" ht="33" customHeight="1">
      <x:c r="A69" s="13"/>
      <x:c r="B69" s="11"/>
      <x:c r="C69" s="11"/>
      <x:c r="D69" s="11"/>
      <x:c r="E69" s="11"/>
      <x:c r="F69" s="11"/>
      <x:c r="G69" s="11"/>
    </x:row>
    <x:row r="70" ht="33" customHeight="1">
      <x:c r="A70" s="13"/>
      <x:c r="B70" s="11"/>
      <x:c r="C70" s="11"/>
      <x:c r="D70" s="11"/>
      <x:c r="E70" s="11"/>
      <x:c r="F70" s="11"/>
      <x:c r="G70" s="11"/>
    </x:row>
    <x:row r="71" ht="33" customHeight="1">
      <x:c r="A71" s="13"/>
      <x:c r="B71" s="11"/>
      <x:c r="C71" s="11"/>
      <x:c r="D71" s="11"/>
      <x:c r="E71" s="11"/>
      <x:c r="F71" s="11"/>
      <x:c r="G71" s="11"/>
    </x:row>
    <x:row r="72" ht="33" customHeight="1">
      <x:c r="A72" s="13"/>
      <x:c r="B72" s="11"/>
      <x:c r="C72" s="11"/>
      <x:c r="D72" s="11"/>
      <x:c r="E72" s="11"/>
      <x:c r="F72" s="11"/>
      <x:c r="G72" s="11"/>
    </x:row>
    <x:row r="73" ht="33" customHeight="1">
      <x:c r="A73" s="13"/>
      <x:c r="B73" s="11"/>
      <x:c r="C73" s="11"/>
      <x:c r="D73" s="11"/>
      <x:c r="E73" s="11"/>
      <x:c r="F73" s="11"/>
      <x:c r="G73" s="11"/>
    </x:row>
    <x:row r="74" ht="33" customHeight="1">
      <x:c r="A74" s="13"/>
      <x:c r="B74" s="11"/>
      <x:c r="C74" s="11"/>
      <x:c r="D74" s="11"/>
      <x:c r="E74" s="11"/>
      <x:c r="F74" s="11"/>
      <x:c r="G74" s="11"/>
    </x:row>
    <x:row r="75" ht="33" customHeight="1">
      <x:c r="A75" s="13"/>
      <x:c r="B75" s="11"/>
      <x:c r="C75" s="11"/>
      <x:c r="D75" s="11"/>
      <x:c r="E75" s="11"/>
      <x:c r="F75" s="11"/>
      <x:c r="G75" s="11"/>
    </x:row>
    <x:row r="76" ht="33" customHeight="1">
      <x:c r="A76" s="13"/>
      <x:c r="B76" s="11"/>
      <x:c r="C76" s="11"/>
      <x:c r="D76" s="11"/>
      <x:c r="E76" s="11"/>
      <x:c r="F76" s="11"/>
      <x:c r="G76" s="11"/>
    </x:row>
    <x:row r="77" ht="33" customHeight="1">
      <x:c r="A77" s="13"/>
      <x:c r="B77" s="11"/>
      <x:c r="C77" s="11"/>
      <x:c r="D77" s="11"/>
      <x:c r="E77" s="11"/>
      <x:c r="F77" s="11"/>
      <x:c r="G77" s="11"/>
    </x:row>
    <x:row r="78" ht="33" customHeight="1">
      <x:c r="A78" s="13"/>
      <x:c r="B78" s="11"/>
      <x:c r="C78" s="11"/>
      <x:c r="D78" s="11"/>
      <x:c r="E78" s="11"/>
      <x:c r="F78" s="11"/>
      <x:c r="G78" s="11"/>
    </x:row>
    <x:row r="79" ht="33" customHeight="1">
      <x:c r="A79" s="13"/>
      <x:c r="B79" s="11"/>
      <x:c r="C79" s="11"/>
      <x:c r="D79" s="11"/>
      <x:c r="E79" s="11"/>
      <x:c r="F79" s="11"/>
      <x:c r="G79" s="11"/>
    </x:row>
    <x:row r="80" ht="33" customHeight="1">
      <x:c r="A80" s="13"/>
      <x:c r="B80" s="11"/>
      <x:c r="C80" s="11"/>
      <x:c r="D80" s="11"/>
      <x:c r="E80" s="11"/>
      <x:c r="F80" s="11"/>
      <x:c r="G80" s="11"/>
    </x:row>
    <x:row r="81" ht="33" customHeight="1">
      <x:c r="A81" s="13"/>
      <x:c r="B81" s="11"/>
      <x:c r="C81" s="11"/>
      <x:c r="D81" s="11"/>
      <x:c r="E81" s="11"/>
      <x:c r="F81" s="11"/>
      <x:c r="G81" s="11"/>
    </x:row>
    <x:row r="82" ht="33" customHeight="1">
      <x:c r="A82" s="13"/>
      <x:c r="B82" s="11"/>
      <x:c r="C82" s="11"/>
      <x:c r="D82" s="11"/>
      <x:c r="E82" s="11"/>
      <x:c r="F82" s="11"/>
      <x:c r="G82" s="11"/>
    </x:row>
    <x:row r="83" ht="33" customHeight="1">
      <x:c r="A83" s="13"/>
      <x:c r="B83" s="11"/>
      <x:c r="C83" s="11"/>
      <x:c r="D83" s="11"/>
      <x:c r="E83" s="11"/>
      <x:c r="F83" s="11"/>
      <x:c r="G83" s="11"/>
    </x:row>
    <x:row r="84" ht="33" customHeight="1">
      <x:c r="A84" s="13"/>
      <x:c r="B84" s="11"/>
      <x:c r="C84" s="11"/>
      <x:c r="D84" s="11"/>
      <x:c r="E84" s="11"/>
      <x:c r="F84" s="11"/>
      <x:c r="G84" s="11"/>
    </x:row>
    <x:row r="85" ht="33" customHeight="1">
      <x:c r="A85" s="13"/>
      <x:c r="B85" s="11"/>
      <x:c r="C85" s="11"/>
      <x:c r="D85" s="11"/>
      <x:c r="E85" s="11"/>
      <x:c r="F85" s="11"/>
      <x:c r="G85" s="11"/>
    </x:row>
    <x:row r="86" ht="33" customHeight="1">
      <x:c r="A86" s="13"/>
      <x:c r="B86" s="11"/>
      <x:c r="C86" s="11"/>
      <x:c r="D86" s="11"/>
      <x:c r="E86" s="11"/>
      <x:c r="F86" s="11"/>
      <x:c r="G86" s="11"/>
    </x:row>
    <x:row r="87" ht="33" customHeight="1">
      <x:c r="A87" s="13"/>
      <x:c r="B87" s="11"/>
      <x:c r="C87" s="11"/>
      <x:c r="D87" s="11"/>
      <x:c r="E87" s="11"/>
      <x:c r="F87" s="11"/>
      <x:c r="G87" s="11"/>
    </x:row>
    <x:row r="88" ht="33" customHeight="1">
      <x:c r="A88" s="13"/>
      <x:c r="B88" s="11"/>
      <x:c r="C88" s="11"/>
      <x:c r="D88" s="11"/>
      <x:c r="E88" s="11"/>
      <x:c r="F88" s="11"/>
      <x:c r="G88" s="11"/>
    </x:row>
    <x:row r="89" ht="33" customHeight="1">
      <x:c r="A89" s="13"/>
      <x:c r="B89" s="11"/>
      <x:c r="C89" s="11"/>
      <x:c r="D89" s="11"/>
      <x:c r="E89" s="11"/>
      <x:c r="F89" s="11"/>
      <x:c r="G89" s="11"/>
    </x:row>
    <x:row r="90" ht="33" customHeight="1">
      <x:c r="A90" s="13"/>
      <x:c r="B90" s="11"/>
      <x:c r="C90" s="11"/>
      <x:c r="D90" s="11"/>
      <x:c r="E90" s="11"/>
      <x:c r="F90" s="11"/>
      <x:c r="G90" s="11"/>
    </x:row>
    <x:row r="91" ht="33" customHeight="1">
      <x:c r="A91" s="13"/>
      <x:c r="B91" s="11"/>
      <x:c r="C91" s="11"/>
      <x:c r="D91" s="11"/>
      <x:c r="E91" s="11"/>
      <x:c r="F91" s="11"/>
      <x:c r="G91" s="11"/>
    </x:row>
    <x:row r="92" ht="33" customHeight="1">
      <x:c r="A92" s="13"/>
      <x:c r="B92" s="11"/>
      <x:c r="C92" s="11"/>
      <x:c r="D92" s="11"/>
      <x:c r="E92" s="11"/>
      <x:c r="F92" s="11"/>
      <x:c r="G92" s="11"/>
    </x:row>
    <x:row r="93" ht="33" customHeight="1">
      <x:c r="A93" s="13"/>
      <x:c r="B93" s="11"/>
      <x:c r="C93" s="11"/>
      <x:c r="D93" s="11"/>
      <x:c r="E93" s="11"/>
      <x:c r="F93" s="11"/>
      <x:c r="G93" s="11"/>
    </x:row>
    <x:row r="94" ht="33" customHeight="1">
      <x:c r="A94" s="13"/>
      <x:c r="B94" s="11"/>
      <x:c r="C94" s="11"/>
      <x:c r="D94" s="11"/>
      <x:c r="E94" s="11"/>
      <x:c r="F94" s="11"/>
      <x:c r="G94" s="11"/>
    </x:row>
  </x:sheetData>
  <x:mergeCells>
    <x:mergeCell ref="A1:G1"/>
    <x:mergeCell ref="A2:G2"/>
  </x:mergeCells>
  <x:dataValidations count="2">
    <x:dataValidation type="list" sqref="B5:B94">
      <x:formula1>"MM12,COM11,IBDS"</x:formula1>
    </x:dataValidation>
    <x:dataValidation type="list" sqref="F5:F94">
      <x:formula1>"Operator,Coach,Checker,Explainer"</x:formula1>
    </x:dataValidation>
  </x:dataValidations>
  <x:pageMargins left="0.7" right="0.7" top="0.75" bottom="0.75" header="0.3" footer="0.3"/>
  <x:tableParts count="1">
    <x:tablePart xmlns:r="http://schemas.openxmlformats.org/officeDocument/2006/relationships" r:id="R782791b5b27b414e"/>
  </x:tableParts>
</x:worksheet>
</file>

<file path=xl/worksheets/sheet10.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2" hidden="0" customWidth="1"/>
    <x:col min="2" max="2" width="16" hidden="0" customWidth="1"/>
    <x:col min="3" max="3" width="10" hidden="0" customWidth="1"/>
    <x:col min="4" max="4" width="28" hidden="0" customWidth="1"/>
    <x:col min="5" max="5" width="47" hidden="0" customWidth="1"/>
    <x:col min="6" max="6" width="12" hidden="0" customWidth="1"/>
    <x:col min="7" max="7" width="55" hidden="0" customWidth="1"/>
    <x:col min="8" max="8" width="55" hidden="0" customWidth="1"/>
    <x:col min="9" max="9" width="55" hidden="0" customWidth="1"/>
    <x:col min="10" max="10" width="55" hidden="0" customWidth="1"/>
    <x:col min="11" max="11" width="44" hidden="0" customWidth="1"/>
    <x:col min="12" max="12" width="33" hidden="0" customWidth="1"/>
  </x:cols>
  <x:sheetData>
    <x:row r="1" ht="38" customHeight="1">
      <x:c r="A1" s="3" t="str">
        <x:v>Dated teaching sequence</x:v>
      </x:c>
      <x:c r="B1" s="3"/>
      <x:c r="C1" s="3"/>
      <x:c r="D1" s="3"/>
      <x:c r="E1" s="3"/>
      <x:c r="F1" s="3"/>
      <x:c r="G1" s="3"/>
      <x:c r="H1" s="3"/>
      <x:c r="I1" s="3"/>
      <x:c r="J1" s="3"/>
      <x:c r="K1" s="3"/>
      <x:c r="L1" s="3"/>
    </x:row>
    <x:row r="2" ht="44" customHeight="1">
      <x:c r="A2" s="5" t="str">
        <x:v>332 inherited dates with ten Citrus lesson revisions. Dates are planned until taught. The app retains the full notes and both alternative sequences.</x:v>
      </x:c>
      <x:c r="B2" s="5"/>
      <x:c r="C2" s="5"/>
      <x:c r="D2" s="5"/>
      <x:c r="E2" s="5"/>
      <x:c r="F2" s="5"/>
      <x:c r="G2" s="5"/>
      <x:c r="H2" s="5"/>
      <x:c r="I2" s="5"/>
      <x:c r="J2" s="5"/>
      <x:c r="K2" s="5"/>
      <x:c r="L2" s="5"/>
    </x:row>
    <x:row r="3">
      <x:c r="A3" s="1"/>
      <x:c r="B3" s="1"/>
      <x:c r="C3" s="1"/>
      <x:c r="D3" s="1"/>
      <x:c r="E3" s="1"/>
      <x:c r="F3" s="1"/>
      <x:c r="G3" s="1"/>
      <x:c r="H3" s="1"/>
      <x:c r="I3" s="1"/>
      <x:c r="J3" s="1"/>
      <x:c r="K3" s="1"/>
      <x:c r="L3" s="1"/>
    </x:row>
    <x:row r="4" ht="34" customHeight="1">
      <x:c r="A4" s="8" t="str">
        <x:v>Course</x:v>
      </x:c>
      <x:c r="B4" s="8" t="str">
        <x:v>Date</x:v>
      </x:c>
      <x:c r="C4" s="8" t="str">
        <x:v>Day</x:v>
      </x:c>
      <x:c r="D4" s="8" t="str">
        <x:v>Lesson ID</x:v>
      </x:c>
      <x:c r="E4" s="8" t="str">
        <x:v>Title</x:v>
      </x:c>
      <x:c r="F4" s="8" t="str">
        <x:v>Minutes</x:v>
      </x:c>
      <x:c r="G4" s="8" t="str">
        <x:v>Builds on</x:v>
      </x:c>
      <x:c r="H4" s="8" t="str">
        <x:v>New learning</x:v>
      </x:c>
      <x:c r="I4" s="8" t="str">
        <x:v>Prepares for</x:v>
      </x:c>
      <x:c r="J4" s="8" t="str">
        <x:v>Evidence opportunity</x:v>
      </x:c>
      <x:c r="K4" s="8" t="str">
        <x:v>Material state</x:v>
      </x:c>
      <x:c r="L4" s="8" t="str">
        <x:v>Source</x:v>
      </x:c>
    </x:row>
    <x:row r="5" ht="100" customHeight="1">
      <x:c r="A5" s="10" t="str">
        <x:v>MM12</x:v>
      </x:c>
      <x:c r="B5" s="12" t="n">
        <x:v>46268.5</x:v>
      </x:c>
      <x:c r="C5" s="10" t="n">
        <x:v>1</x:v>
      </x:c>
      <x:c r="D5" s="10" t="str">
        <x:v>mm12-26-s01-d01</x:v>
      </x:c>
      <x:c r="E5" s="10" t="str">
        <x:v>Files, layers and the visual brief</x:v>
      </x:c>
      <x:c r="F5" s="10" t="n">
        <x:v>70</x:v>
      </x:c>
      <x:c r="G5" s="10" t="str">
        <x:v>File/device baseline and everyday visual/technical experience</x:v>
      </x:c>
      <x:c r="H5" s="10" t="str">
        <x:v>file resolution and layer order</x:v>
      </x:c>
      <x:c r="I5" s="10" t="str">
        <x:v>Real-screen layer and mask demonstration</x:v>
      </x:c>
      <x:c r="J5" s="10" t="str">
        <x:v>On a small supplied example, apply file resolution and layer order with one changed input; explain the result. Keep the remaining structure supplied.</x:v>
      </x:c>
      <x:c r="K5" s="10" t="str">
        <x:v>Planning draft</x:v>
      </x:c>
      <x:c r="L5" s="10" t="str">
        <x:v>Daily Lessons and Planned Gradebooks</x:v>
      </x:c>
    </x:row>
    <x:row r="6" ht="100" customHeight="1">
      <x:c r="A6" s="10" t="str">
        <x:v>MM12</x:v>
      </x:c>
      <x:c r="B6" s="12" t="n">
        <x:v>46269.5</x:v>
      </x:c>
      <x:c r="C6" s="10" t="n">
        <x:v>2</x:v>
      </x:c>
      <x:c r="D6" s="10" t="str">
        <x:v>mm12-26-s01-d02</x:v>
      </x:c>
      <x:c r="E6" s="10" t="str">
        <x:v>Masks and targeted adjustments</x:v>
      </x:c>
      <x:c r="F6" s="10" t="n">
        <x:v>70</x:v>
      </x:c>
      <x:c r="G6" s="10" t="str">
        <x:v>Files, layers and the visual brief</x:v>
      </x:c>
      <x:c r="H6" s="10" t="str">
        <x:v>mask versus pixel targeting</x:v>
      </x:c>
      <x:c r="I6" s="10" t="str">
        <x:v>Guided hoodie practice with purpose and hierarchy</x:v>
      </x:c>
      <x:c r="J6" s="10" t="str">
        <x:v>On a small supplied example, apply mask versus pixel targeting with one changed input; explain the result. Keep the remaining structure supplied.</x:v>
      </x:c>
      <x:c r="K6" s="10" t="str">
        <x:v>Planning draft</x:v>
      </x:c>
      <x:c r="L6" s="10" t="str">
        <x:v>Daily Lessons and Planned Gradebooks</x:v>
      </x:c>
    </x:row>
    <x:row r="7" ht="100" customHeight="1">
      <x:c r="A7" s="10" t="str">
        <x:v>MM12</x:v>
      </x:c>
      <x:c r="B7" s="12" t="n">
        <x:v>46273.5</x:v>
      </x:c>
      <x:c r="C7" s="10" t="n">
        <x:v>3</x:v>
      </x:c>
      <x:c r="D7" s="10" t="str">
        <x:v>mm12-26-s01-d03</x:v>
      </x:c>
      <x:c r="E7" s="10" t="str">
        <x:v>Reversible edges and a small original image</x:v>
      </x:c>
      <x:c r="F7" s="10" t="n">
        <x:v>70</x:v>
      </x:c>
      <x:c r="G7" s="10" t="str">
        <x:v>Masks and targeted adjustments</x:v>
      </x:c>
      <x:c r="H7" s="10" t="str">
        <x:v>mask edges and link/unlink behaviour</x:v>
      </x:c>
      <x:c r="I7" s="10" t="str">
        <x:v>Checkpoint and career-pathway sample</x:v>
      </x:c>
      <x:c r="J7" s="10" t="str">
        <x:v>On a small supplied example, apply mask edges and link/unlink behaviour with one changed input; explain the result. Keep the remaining structure supplied.</x:v>
      </x:c>
      <x:c r="K7" s="10" t="str">
        <x:v>Planning draft</x:v>
      </x:c>
      <x:c r="L7" s="10" t="str">
        <x:v>Daily Lessons and Planned Gradebooks</x:v>
      </x:c>
    </x:row>
    <x:row r="8" ht="100" customHeight="1">
      <x:c r="A8" s="10" t="str">
        <x:v>MM12</x:v>
      </x:c>
      <x:c r="B8" s="12" t="n">
        <x:v>46274.5</x:v>
      </x:c>
      <x:c r="C8" s="10" t="n">
        <x:v>4</x:v>
      </x:c>
      <x:c r="D8" s="10" t="str">
        <x:v>mm12-26-s01-d04</x:v>
      </x:c>
      <x:c r="E8" s="10" t="str">
        <x:v>Hierarchy, sources and career connections</x:v>
      </x:c>
      <x:c r="F8" s="10" t="n">
        <x:v>70</x:v>
      </x:c>
      <x:c r="G8" s="10" t="str">
        <x:v>Reversible edges and a small original image</x:v>
      </x:c>
      <x:c r="H8" s="10" t="str">
        <x:v>audience and hierarchy</x:v>
      </x:c>
      <x:c r="I8" s="10" t="str">
        <x:v>Transform lighting and folds lab</x:v>
      </x:c>
      <x:c r="J8" s="10" t="str">
        <x:v>On a small supplied example, apply audience and hierarchy with one changed input; explain the result. Keep the remaining structure supplied.</x:v>
      </x:c>
      <x:c r="K8" s="10" t="str">
        <x:v>Planning draft</x:v>
      </x:c>
      <x:c r="L8" s="10" t="str">
        <x:v>Daily Lessons and Planned Gradebooks</x:v>
      </x:c>
    </x:row>
    <x:row r="9" ht="100" customHeight="1">
      <x:c r="A9" s="10" t="str">
        <x:v>MM12</x:v>
      </x:c>
      <x:c r="B9" s="12" t="n">
        <x:v>46275.5</x:v>
      </x:c>
      <x:c r="C9" s="10" t="n">
        <x:v>5</x:v>
      </x:c>
      <x:c r="D9" s="10" t="str">
        <x:v>mm12-26-s01-d05</x:v>
      </x:c>
      <x:c r="E9" s="10" t="str">
        <x:v>Transforms and tonal matching</x:v>
      </x:c>
      <x:c r="F9" s="10" t="n">
        <x:v>70</x:v>
      </x:c>
      <x:c r="G9" s="10" t="str">
        <x:v>Hierarchy, sources and career connections</x:v>
      </x:c>
      <x:c r="H9" s="10" t="str">
        <x:v>transform and tonal matching</x:v>
      </x:c>
      <x:c r="I9" s="10" t="str">
        <x:v>Mini critique; compare weak and strong integration</x:v>
      </x:c>
      <x:c r="J9" s="10" t="str">
        <x:v>On a small supplied example, apply transform and tonal matching with one changed input; explain the result. Keep the remaining structure supplied.</x:v>
      </x:c>
      <x:c r="K9" s="10" t="str">
        <x:v>Planning draft</x:v>
      </x:c>
      <x:c r="L9" s="10" t="str">
        <x:v>Daily Lessons and Planned Gradebooks</x:v>
      </x:c>
    </x:row>
    <x:row r="10" ht="100" customHeight="1">
      <x:c r="A10" s="10" t="str">
        <x:v>MM12</x:v>
      </x:c>
      <x:c r="B10" s="12" t="n">
        <x:v>46276.5</x:v>
      </x:c>
      <x:c r="C10" s="10" t="n">
        <x:v>6</x:v>
      </x:c>
      <x:c r="D10" s="10" t="str">
        <x:v>mm12-26-s01-d06</x:v>
      </x:c>
      <x:c r="E10" s="10" t="str">
        <x:v>Hoodie surface interaction and critique</x:v>
      </x:c>
      <x:c r="F10" s="10" t="n">
        <x:v>70</x:v>
      </x:c>
      <x:c r="G10" s="10" t="str">
        <x:v>Transforms and tonal matching</x:v>
      </x:c>
      <x:c r="H10" s="10" t="str">
        <x:v>contact shadows and surface folds</x:v>
      </x:c>
      <x:c r="I10" s="10" t="str">
        <x:v>Independent new-surface mock-up</x:v>
      </x:c>
      <x:c r="J10" s="10" t="str">
        <x:v>move the design to a different surface and change the intended audience</x:v>
      </x:c>
      <x:c r="K10" s="10" t="str">
        <x:v>Planning draft</x:v>
      </x:c>
      <x:c r="L10" s="10" t="str">
        <x:v>Daily Lessons and Planned Gradebooks</x:v>
      </x:c>
    </x:row>
    <x:row r="11" ht="100" customHeight="1">
      <x:c r="A11" s="10" t="str">
        <x:v>MM12</x:v>
      </x:c>
      <x:c r="B11" s="12" t="n">
        <x:v>46279.5</x:v>
      </x:c>
      <x:c r="C11" s="10" t="n">
        <x:v>7</x:v>
      </x:c>
      <x:c r="D11" s="10" t="str">
        <x:v>mm12-26-s01-d07</x:v>
      </x:c>
      <x:c r="E11" s="10" t="str">
        <x:v>Citrus Rush — Build the hero image</x:v>
      </x:c>
      <x:c r="F11" s="10" t="n">
        <x:v>70</x:v>
      </x:c>
      <x:c r="G11" s="10" t="str">
        <x:v>Earlier guided image building, including Butterfly where completed; model the action inside this ad if it is new.</x:v>
      </x:c>
      <x:c r="H11" s="10" t="str">
        <x:v>Import, select, mask and place the product inside a complete ad composition.</x:v>
      </x:c>
      <x:c r="I11" s="10" t="str">
        <x:v>Make the product occupy a scene</x:v>
      </x:c>
      <x:c r="J11" s="10" t="str">
        <x:v>Watch mask-thumbnail selection, one conceal/restore action and a saved editable file. Record the assistance supplied.</x:v>
      </x:c>
      <x:c r="K11" s="10" t="str">
        <x:v>Needs photographs and genuine demonstration captures</x:v>
      </x:c>
      <x:c r="L11" s="10" t="str">
        <x:v>Studio Revision; dated base retained</x:v>
      </x:c>
    </x:row>
    <x:row r="12" ht="100" customHeight="1">
      <x:c r="A12" s="10" t="str">
        <x:v>MM12</x:v>
      </x:c>
      <x:c r="B12" s="12" t="n">
        <x:v>46280.5</x:v>
      </x:c>
      <x:c r="C12" s="10" t="n">
        <x:v>8</x:v>
      </x:c>
      <x:c r="D12" s="10" t="str">
        <x:v>mm12-26-s01-d08</x:v>
      </x:c>
      <x:c r="E12" s="10" t="str">
        <x:v>Citrus Rush — Make the product occupy a scene</x:v>
      </x:c>
      <x:c r="F12" s="10" t="n">
        <x:v>70</x:v>
      </x:c>
      <x:c r="G12" s="10" t="str">
        <x:v>Build the hero image</x:v>
      </x:c>
      <x:c r="H12" s="10" t="str">
        <x:v>Use relative scale, layer order and a separately editable shadow to create depth.</x:v>
      </x:c>
      <x:c r="I12" s="10" t="str">
        <x:v>Finish the commercial-ad treatment</x:v>
      </x:c>
      <x:c r="J12" s="10" t="str">
        <x:v>Observe the student predict which object will appear in front before moving a layer, then check the result.</x:v>
      </x:c>
      <x:c r="K12" s="10" t="str">
        <x:v>Needs photographs and genuine demonstration captures</x:v>
      </x:c>
      <x:c r="L12" s="10" t="str">
        <x:v>Studio Revision; dated base retained</x:v>
      </x:c>
    </x:row>
    <x:row r="13" ht="100" customHeight="1">
      <x:c r="A13" s="10" t="str">
        <x:v>MM12</x:v>
      </x:c>
      <x:c r="B13" s="12" t="n">
        <x:v>46281.5</x:v>
      </x:c>
      <x:c r="C13" s="10" t="n">
        <x:v>9</x:v>
      </x:c>
      <x:c r="D13" s="10" t="str">
        <x:v>mm12-26-s01-d09</x:v>
      </x:c>
      <x:c r="E13" s="10" t="str">
        <x:v>Citrus Rush — Finish the commercial-ad treatment</x:v>
      </x:c>
      <x:c r="F13" s="10" t="n">
        <x:v>70</x:v>
      </x:c>
      <x:c r="G13" s="10" t="str">
        <x:v>Make the product occupy a scene</x:v>
      </x:c>
      <x:c r="H13" s="10" t="str">
        <x:v>Use editable type and selective adjustment to connect the image treatment to the message.</x:v>
      </x:c>
      <x:c r="I13" s="10" t="str">
        <x:v>Make your own version of the brief</x:v>
      </x:c>
      <x:c r="J13" s="10" t="str">
        <x:v>Observe creation of editable text and, where taught, targeting of an adjustment to the intended layer.</x:v>
      </x:c>
      <x:c r="K13" s="10" t="str">
        <x:v>Needs photographs and genuine demonstration captures</x:v>
      </x:c>
      <x:c r="L13" s="10" t="str">
        <x:v>Studio Revision; dated base retained</x:v>
      </x:c>
    </x:row>
    <x:row r="14" ht="100" customHeight="1">
      <x:c r="A14" s="10" t="str">
        <x:v>MM12</x:v>
      </x:c>
      <x:c r="B14" s="12" t="n">
        <x:v>46282.5</x:v>
      </x:c>
      <x:c r="C14" s="10" t="n">
        <x:v>10</x:v>
      </x:c>
      <x:c r="D14" s="10" t="str">
        <x:v>mm12-26-s01-d10</x:v>
      </x:c>
      <x:c r="E14" s="10" t="str">
        <x:v>Citrus Rush — Make your own version of the brief</x:v>
      </x:c>
      <x:c r="F14" s="10" t="n">
        <x:v>70</x:v>
      </x:c>
      <x:c r="G14" s="10" t="str">
        <x:v>Finish the commercial-ad treatment</x:v>
      </x:c>
      <x:c r="H14" s="10" t="str">
        <x:v>Reuse the taught process for a changed message, arrangement or audience.</x:v>
      </x:c>
      <x:c r="I14" s="10" t="str">
        <x:v>Deliver, defend and connect to the next build</x:v>
      </x:c>
      <x:c r="J14" s="10" t="str">
        <x:v>Sample the changed attempt before supplying a solution. Approved accommodations remain available; record instructional hints separately.</x:v>
      </x:c>
      <x:c r="K14" s="10" t="str">
        <x:v>Needs photographs and genuine demonstration captures</x:v>
      </x:c>
      <x:c r="L14" s="10" t="str">
        <x:v>Studio Revision; dated base retained</x:v>
      </x:c>
    </x:row>
    <x:row r="15" ht="100" customHeight="1">
      <x:c r="A15" s="10" t="str">
        <x:v>MM12</x:v>
      </x:c>
      <x:c r="B15" s="12" t="n">
        <x:v>46283.5</x:v>
      </x:c>
      <x:c r="C15" s="10" t="n">
        <x:v>11</x:v>
      </x:c>
      <x:c r="D15" s="10" t="str">
        <x:v>mm12-26-s02-d01</x:v>
      </x:c>
      <x:c r="E15" s="10" t="str">
        <x:v>Citrus Rush — Deliver, defend and connect to the next build</x:v>
      </x:c>
      <x:c r="F15" s="10" t="n">
        <x:v>70</x:v>
      </x:c>
      <x:c r="G15" s="10" t="str">
        <x:v>Make your own version of the brief</x:v>
      </x:c>
      <x:c r="H15" s="10" t="str">
        <x:v>Check the actual export and demonstrate a small unprompted change.</x:v>
      </x:c>
      <x:c r="I15" s="10" t="str">
        <x:v>Moon Chair / surreal advertising</x:v>
      </x:c>
      <x:c r="J15" s="10" t="str">
        <x:v>Sample 4–6 short live changes/defences during the longer work block. Use a rolling roster and later opportunities; do not claim every learner was observed today.</x:v>
      </x:c>
      <x:c r="K15" s="10" t="str">
        <x:v>Needs photographs and genuine demonstration captures</x:v>
      </x:c>
      <x:c r="L15" s="10" t="str">
        <x:v>Studio Revision; dated base retained</x:v>
      </x:c>
    </x:row>
    <x:row r="16" ht="100" customHeight="1">
      <x:c r="A16" s="10" t="str">
        <x:v>MM12</x:v>
      </x:c>
      <x:c r="B16" s="12" t="n">
        <x:v>46286.5</x:v>
      </x:c>
      <x:c r="C16" s="10" t="n">
        <x:v>12</x:v>
      </x:c>
      <x:c r="D16" s="10" t="str">
        <x:v>mm12-26-s02-d02</x:v>
      </x:c>
      <x:c r="E16" s="10" t="str">
        <x:v>Demonstrate light and perspective with genuine UI</x:v>
      </x:c>
      <x:c r="F16" s="10" t="n">
        <x:v>70</x:v>
      </x:c>
      <x:c r="G16" s="10" t="str">
        <x:v>Retrieve masks and transforms; analyse visual meaning</x:v>
      </x:c>
      <x:c r="H16" s="10" t="str">
        <x:v>light direction, scale and depth</x:v>
      </x:c>
      <x:c r="I16" s="10" t="str">
        <x:v>Moon Chair guided lab</x:v>
      </x:c>
      <x:c r="J16" s="10" t="str">
        <x:v>On a small supplied example, apply light direction, scale and depth with one changed input; explain the result. Keep the remaining structure supplied.</x:v>
      </x:c>
      <x:c r="K16" s="10" t="str">
        <x:v>Planning draft</x:v>
      </x:c>
      <x:c r="L16" s="10" t="str">
        <x:v>Daily Lessons and Planned Gradebooks</x:v>
      </x:c>
    </x:row>
    <x:row r="17" ht="100" customHeight="1">
      <x:c r="A17" s="10" t="str">
        <x:v>MM12</x:v>
      </x:c>
      <x:c r="B17" s="12" t="n">
        <x:v>46287.5</x:v>
      </x:c>
      <x:c r="C17" s="10" t="n">
        <x:v>13</x:v>
      </x:c>
      <x:c r="D17" s="10" t="str">
        <x:v>mm12-26-s02-d03</x:v>
      </x:c>
      <x:c r="E17" s="10" t="str">
        <x:v>Moon Chair guided lab</x:v>
      </x:c>
      <x:c r="F17" s="10" t="n">
        <x:v>70</x:v>
      </x:c>
      <x:c r="G17" s="10" t="str">
        <x:v>Demonstrate light and perspective with genuine UI</x:v>
      </x:c>
      <x:c r="H17" s="10" t="str">
        <x:v>Moon Chair mask construction</x:v>
      </x:c>
      <x:c r="I17" s="10" t="str">
        <x:v>Checkpoint and visual analysis conversation</x:v>
      </x:c>
      <x:c r="J17" s="10" t="str">
        <x:v>On a small supplied example, apply Moon Chair mask construction with one changed input; explain the result. Keep the remaining structure supplied.</x:v>
      </x:c>
      <x:c r="K17" s="10" t="str">
        <x:v>Planning draft</x:v>
      </x:c>
      <x:c r="L17" s="10" t="str">
        <x:v>Daily Lessons and Planned Gradebooks</x:v>
      </x:c>
    </x:row>
    <x:row r="18" ht="100" customHeight="1">
      <x:c r="A18" s="10" t="str">
        <x:v>MM12</x:v>
      </x:c>
      <x:c r="B18" s="12" t="n">
        <x:v>46288.5</x:v>
      </x:c>
      <x:c r="C18" s="10" t="n">
        <x:v>14</x:v>
      </x:c>
      <x:c r="D18" s="10" t="str">
        <x:v>mm12-26-s02-d04</x:v>
      </x:c>
      <x:c r="E18" s="10" t="str">
        <x:v>Checkpoint and visual analysis conversation</x:v>
      </x:c>
      <x:c r="F18" s="10" t="n">
        <x:v>70</x:v>
      </x:c>
      <x:c r="G18" s="10" t="str">
        <x:v>Moon Chair guided lab</x:v>
      </x:c>
      <x:c r="H18" s="10" t="str">
        <x:v>contact/cast shadow comparison</x:v>
      </x:c>
      <x:c r="I18" s="10" t="str">
        <x:v>Student thumbnail concepts and asset plan</x:v>
      </x:c>
      <x:c r="J18" s="10" t="str">
        <x:v>On a small supplied example, apply contact/cast shadow comparison with one changed input; explain the result. Keep the remaining structure supplied.</x:v>
      </x:c>
      <x:c r="K18" s="10" t="str">
        <x:v>Planning draft</x:v>
      </x:c>
      <x:c r="L18" s="10" t="str">
        <x:v>Daily Lessons and Planned Gradebooks</x:v>
      </x:c>
    </x:row>
    <x:row r="19" ht="100" customHeight="1">
      <x:c r="A19" s="10" t="str">
        <x:v>MM12</x:v>
      </x:c>
      <x:c r="B19" s="12" t="n">
        <x:v>46289.5</x:v>
      </x:c>
      <x:c r="C19" s="10" t="n">
        <x:v>15</x:v>
      </x:c>
      <x:c r="D19" s="10" t="str">
        <x:v>mm12-26-s02-d05</x:v>
      </x:c>
      <x:c r="E19" s="10" t="str">
        <x:v>Student thumbnail concepts and asset plan</x:v>
      </x:c>
      <x:c r="F19" s="10" t="n">
        <x:v>70</x:v>
      </x:c>
      <x:c r="G19" s="10" t="str">
        <x:v>Checkpoint and visual analysis conversation</x:v>
      </x:c>
      <x:c r="H19" s="10" t="str">
        <x:v>thumbnail and asset choices</x:v>
      </x:c>
      <x:c r="I19" s="10" t="str">
        <x:v>Original composite production</x:v>
      </x:c>
      <x:c r="J19" s="10" t="str">
        <x:v>On a small supplied example, apply thumbnail and asset choices with one changed input; explain the result. Keep the remaining structure supplied.</x:v>
      </x:c>
      <x:c r="K19" s="10" t="str">
        <x:v>Planning draft</x:v>
      </x:c>
      <x:c r="L19" s="10" t="str">
        <x:v>Daily Lessons and Planned Gradebooks</x:v>
      </x:c>
    </x:row>
    <x:row r="20" ht="100" customHeight="1">
      <x:c r="A20" s="10" t="str">
        <x:v>MM12</x:v>
      </x:c>
      <x:c r="B20" s="12" t="n">
        <x:v>46293.5</x:v>
      </x:c>
      <x:c r="C20" s="10" t="n">
        <x:v>16</x:v>
      </x:c>
      <x:c r="D20" s="10" t="str">
        <x:v>mm12-26-s02-d06</x:v>
      </x:c>
      <x:c r="E20" s="10" t="str">
        <x:v>Original composite production</x:v>
      </x:c>
      <x:c r="F20" s="10" t="n">
        <x:v>70</x:v>
      </x:c>
      <x:c r="G20" s="10" t="str">
        <x:v>Student thumbnail concepts and asset plan</x:v>
      </x:c>
      <x:c r="H20" s="10" t="str">
        <x:v>original composite assembly</x:v>
      </x:c>
      <x:c r="I20" s="10" t="str">
        <x:v>Critique against light depth and message</x:v>
      </x:c>
      <x:c r="J20" s="10" t="str">
        <x:v>replace the central subject while keeping viewpoint and lighting plausible</x:v>
      </x:c>
      <x:c r="K20" s="10" t="str">
        <x:v>Planning draft</x:v>
      </x:c>
      <x:c r="L20" s="10" t="str">
        <x:v>Daily Lessons and Planned Gradebooks</x:v>
      </x:c>
    </x:row>
    <x:row r="21" ht="100" customHeight="1">
      <x:c r="A21" s="10" t="str">
        <x:v>MM12</x:v>
      </x:c>
      <x:c r="B21" s="12" t="n">
        <x:v>46294.5</x:v>
      </x:c>
      <x:c r="C21" s="10" t="n">
        <x:v>17</x:v>
      </x:c>
      <x:c r="D21" s="10" t="str">
        <x:v>mm12-26-s02-d07</x:v>
      </x:c>
      <x:c r="E21" s="10" t="str">
        <x:v>Critique against light depth and message</x:v>
      </x:c>
      <x:c r="F21" s="10" t="n">
        <x:v>70</x:v>
      </x:c>
      <x:c r="G21" s="10" t="str">
        <x:v>Original composite production</x:v>
      </x:c>
      <x:c r="H21" s="10" t="str">
        <x:v>criterion-based critique</x:v>
      </x:c>
      <x:c r="I21" s="10" t="str">
        <x:v>Independent repair and creative defence</x:v>
      </x:c>
      <x:c r="J21" s="10" t="str">
        <x:v>replace the central subject while keeping viewpoint and lighting plausible</x:v>
      </x:c>
      <x:c r="K21" s="10" t="str">
        <x:v>Planning draft</x:v>
      </x:c>
      <x:c r="L21" s="10" t="str">
        <x:v>Daily Lessons and Planned Gradebooks</x:v>
      </x:c>
    </x:row>
    <x:row r="22" ht="100" customHeight="1">
      <x:c r="A22" s="10" t="str">
        <x:v>MM12</x:v>
      </x:c>
      <x:c r="B22" s="12" t="n">
        <x:v>46296.5</x:v>
      </x:c>
      <x:c r="C22" s="10" t="n">
        <x:v>18</x:v>
      </x:c>
      <x:c r="D22" s="10" t="str">
        <x:v>mm12-26-s02-d08</x:v>
      </x:c>
      <x:c r="E22" s="10" t="str">
        <x:v>Independent repair and creative defence</x:v>
      </x:c>
      <x:c r="F22" s="10" t="n">
        <x:v>70</x:v>
      </x:c>
      <x:c r="G22" s="10" t="str">
        <x:v>Critique against light depth and message</x:v>
      </x:c>
      <x:c r="H22" s="10" t="str">
        <x:v>unfamiliar edge/light repair</x:v>
      </x:c>
      <x:c r="I22" s="10" t="str">
        <x:v>Revision and portfolio capture</x:v>
      </x:c>
      <x:c r="J22" s="10" t="str">
        <x:v>replace the central subject while keeping viewpoint and lighting plausible</x:v>
      </x:c>
      <x:c r="K22" s="10" t="str">
        <x:v>Planning draft</x:v>
      </x:c>
      <x:c r="L22" s="10" t="str">
        <x:v>Daily Lessons and Planned Gradebooks</x:v>
      </x:c>
    </x:row>
    <x:row r="23" ht="100" customHeight="1">
      <x:c r="A23" s="10" t="str">
        <x:v>MM12</x:v>
      </x:c>
      <x:c r="B23" s="12" t="n">
        <x:v>46297.5</x:v>
      </x:c>
      <x:c r="C23" s="10" t="n">
        <x:v>19</x:v>
      </x:c>
      <x:c r="D23" s="10" t="str">
        <x:v>mm12-26-s02-d09</x:v>
      </x:c>
      <x:c r="E23" s="10" t="str">
        <x:v>Revision and portfolio capture</x:v>
      </x:c>
      <x:c r="F23" s="10" t="n">
        <x:v>70</x:v>
      </x:c>
      <x:c r="G23" s="10" t="str">
        <x:v>Independent repair and creative defence</x:v>
      </x:c>
      <x:c r="H23" s="10" t="str">
        <x:v>revision and source attribution</x:v>
      </x:c>
      <x:c r="I23" s="10" t="str">
        <x:v>Original photographic composite and advertising</x:v>
      </x:c>
      <x:c r="J23" s="10" t="str">
        <x:v>replace the central subject while keeping viewpoint and lighting plausible</x:v>
      </x:c>
      <x:c r="K23" s="10" t="str">
        <x:v>Planning draft</x:v>
      </x:c>
      <x:c r="L23" s="10" t="str">
        <x:v>Daily Lessons and Planned Gradebooks</x:v>
      </x:c>
    </x:row>
    <x:row r="24" ht="100" customHeight="1">
      <x:c r="A24" s="10" t="str">
        <x:v>MM12</x:v>
      </x:c>
      <x:c r="B24" s="12" t="n">
        <x:v>46300.5</x:v>
      </x:c>
      <x:c r="C24" s="10" t="n">
        <x:v>20</x:v>
      </x:c>
      <x:c r="D24" s="10" t="str">
        <x:v>mm12-26-s03-d01</x:v>
      </x:c>
      <x:c r="E24" s="10" t="str">
        <x:v>Camera care and shot-planning demo</x:v>
      </x:c>
      <x:c r="F24" s="10" t="n">
        <x:v>70</x:v>
      </x:c>
      <x:c r="G24" s="10" t="str">
        <x:v>Revision and portfolio capture</x:v>
      </x:c>
      <x:c r="H24" s="10" t="str">
        <x:v>camera care and shot purpose</x:v>
      </x:c>
      <x:c r="I24" s="10" t="str">
        <x:v>Exposure and tripod rotation</x:v>
      </x:c>
      <x:c r="J24" s="10" t="str">
        <x:v>On a small supplied example, apply camera care and shot purpose with one changed input; explain the result. Keep the remaining structure supplied.</x:v>
      </x:c>
      <x:c r="K24" s="10" t="str">
        <x:v>Planning draft</x:v>
      </x:c>
      <x:c r="L24" s="10" t="str">
        <x:v>Daily Lessons and Planned Gradebooks</x:v>
      </x:c>
    </x:row>
    <x:row r="25" ht="100" customHeight="1">
      <x:c r="A25" s="10" t="str">
        <x:v>MM12</x:v>
      </x:c>
      <x:c r="B25" s="12" t="n">
        <x:v>46301.5</x:v>
      </x:c>
      <x:c r="C25" s="10" t="n">
        <x:v>21</x:v>
      </x:c>
      <x:c r="D25" s="10" t="str">
        <x:v>mm12-26-s03-d02</x:v>
      </x:c>
      <x:c r="E25" s="10" t="str">
        <x:v>Exposure and tripod rotation</x:v>
      </x:c>
      <x:c r="F25" s="10" t="n">
        <x:v>70</x:v>
      </x:c>
      <x:c r="G25" s="10" t="str">
        <x:v>Camera care and shot-planning demo</x:v>
      </x:c>
      <x:c r="H25" s="10" t="str">
        <x:v>shutter, aperture and ISO</x:v>
      </x:c>
      <x:c r="I25" s="10" t="str">
        <x:v>Lighting tests and contact sheet</x:v>
      </x:c>
      <x:c r="J25" s="10" t="str">
        <x:v>On a small supplied example, apply shutter, aperture and ISO with one changed input; explain the result. Keep the remaining structure supplied.</x:v>
      </x:c>
      <x:c r="K25" s="10" t="str">
        <x:v>Planning draft</x:v>
      </x:c>
      <x:c r="L25" s="10" t="str">
        <x:v>Daily Lessons and Planned Gradebooks</x:v>
      </x:c>
    </x:row>
    <x:row r="26" ht="100" customHeight="1">
      <x:c r="A26" s="10" t="str">
        <x:v>MM12</x:v>
      </x:c>
      <x:c r="B26" s="12" t="n">
        <x:v>46302.5</x:v>
      </x:c>
      <x:c r="C26" s="10" t="n">
        <x:v>22</x:v>
      </x:c>
      <x:c r="D26" s="10" t="str">
        <x:v>mm12-26-s03-d03</x:v>
      </x:c>
      <x:c r="E26" s="10" t="str">
        <x:v>Lighting tests and contact sheet</x:v>
      </x:c>
      <x:c r="F26" s="10" t="n">
        <x:v>70</x:v>
      </x:c>
      <x:c r="G26" s="10" t="str">
        <x:v>Exposure and tripod rotation</x:v>
      </x:c>
      <x:c r="H26" s="10" t="str">
        <x:v>key/fill light and contact sheets</x:v>
      </x:c>
      <x:c r="I26" s="10" t="str">
        <x:v>Guided critique of image meaning</x:v>
      </x:c>
      <x:c r="J26" s="10" t="str">
        <x:v>On a small supplied example, apply key/fill light and contact sheets with one changed input; explain the result. Keep the remaining structure supplied.</x:v>
      </x:c>
      <x:c r="K26" s="10" t="str">
        <x:v>Planning draft</x:v>
      </x:c>
      <x:c r="L26" s="10" t="str">
        <x:v>Daily Lessons and Planned Gradebooks</x:v>
      </x:c>
    </x:row>
    <x:row r="27" ht="100" customHeight="1">
      <x:c r="A27" s="10" t="str">
        <x:v>MM12</x:v>
      </x:c>
      <x:c r="B27" s="12" t="n">
        <x:v>46303.5</x:v>
      </x:c>
      <x:c r="C27" s="10" t="n">
        <x:v>23</x:v>
      </x:c>
      <x:c r="D27" s="10" t="str">
        <x:v>mm12-26-s03-d04</x:v>
      </x:c>
      <x:c r="E27" s="10" t="str">
        <x:v>Guided critique of image meaning</x:v>
      </x:c>
      <x:c r="F27" s="10" t="n">
        <x:v>70</x:v>
      </x:c>
      <x:c r="G27" s="10" t="str">
        <x:v>Lighting tests and contact sheet</x:v>
      </x:c>
      <x:c r="H27" s="10" t="str">
        <x:v>image reading and selection</x:v>
      </x:c>
      <x:c r="I27" s="10" t="str">
        <x:v>Original asset capture rotation</x:v>
      </x:c>
      <x:c r="J27" s="10" t="str">
        <x:v>On a small supplied example, apply image reading and selection with one changed input; explain the result. Keep the remaining structure supplied.</x:v>
      </x:c>
      <x:c r="K27" s="10" t="str">
        <x:v>Planning draft</x:v>
      </x:c>
      <x:c r="L27" s="10" t="str">
        <x:v>Daily Lessons and Planned Gradebooks</x:v>
      </x:c>
    </x:row>
    <x:row r="28" ht="100" customHeight="1">
      <x:c r="A28" s="10" t="str">
        <x:v>MM12</x:v>
      </x:c>
      <x:c r="B28" s="12" t="n">
        <x:v>46304.5</x:v>
      </x:c>
      <x:c r="C28" s="10" t="n">
        <x:v>24</x:v>
      </x:c>
      <x:c r="D28" s="10" t="str">
        <x:v>mm12-26-s03-d05</x:v>
      </x:c>
      <x:c r="E28" s="10" t="str">
        <x:v>Original asset capture rotation</x:v>
      </x:c>
      <x:c r="F28" s="10" t="n">
        <x:v>70</x:v>
      </x:c>
      <x:c r="G28" s="10" t="str">
        <x:v>Guided critique of image meaning</x:v>
      </x:c>
      <x:c r="H28" s="10" t="str">
        <x:v>controlled asset capture</x:v>
      </x:c>
      <x:c r="I28" s="10" t="str">
        <x:v>Build composite using owned photograph</x:v>
      </x:c>
      <x:c r="J28" s="10" t="str">
        <x:v>On a small supplied example, apply controlled asset capture with one changed input; explain the result. Keep the remaining structure supplied.</x:v>
      </x:c>
      <x:c r="K28" s="10" t="str">
        <x:v>Planning draft</x:v>
      </x:c>
      <x:c r="L28" s="10" t="str">
        <x:v>Daily Lessons and Planned Gradebooks</x:v>
      </x:c>
    </x:row>
    <x:row r="29" ht="100" customHeight="1">
      <x:c r="A29" s="10" t="str">
        <x:v>MM12</x:v>
      </x:c>
      <x:c r="B29" s="12" t="n">
        <x:v>46308.5</x:v>
      </x:c>
      <x:c r="C29" s="10" t="n">
        <x:v>25</x:v>
      </x:c>
      <x:c r="D29" s="10" t="str">
        <x:v>mm12-26-s03-d06</x:v>
      </x:c>
      <x:c r="E29" s="10" t="str">
        <x:v>Build composite using owned photograph</x:v>
      </x:c>
      <x:c r="F29" s="10" t="n">
        <x:v>70</x:v>
      </x:c>
      <x:c r="G29" s="10" t="str">
        <x:v>Original asset capture rotation</x:v>
      </x:c>
      <x:c r="H29" s="10" t="str">
        <x:v>photograph-to-composite integration</x:v>
      </x:c>
      <x:c r="I29" s="10" t="str">
        <x:v>Audience and message critique</x:v>
      </x:c>
      <x:c r="J29" s="10" t="str">
        <x:v>recreate the same message with a different lighting direction</x:v>
      </x:c>
      <x:c r="K29" s="10" t="str">
        <x:v>Planning draft</x:v>
      </x:c>
      <x:c r="L29" s="10" t="str">
        <x:v>Daily Lessons and Planned Gradebooks</x:v>
      </x:c>
    </x:row>
    <x:row r="30" ht="100" customHeight="1">
      <x:c r="A30" s="10" t="str">
        <x:v>MM12</x:v>
      </x:c>
      <x:c r="B30" s="12" t="n">
        <x:v>46309.5</x:v>
      </x:c>
      <x:c r="C30" s="10" t="n">
        <x:v>26</x:v>
      </x:c>
      <x:c r="D30" s="10" t="str">
        <x:v>mm12-26-s03-d07</x:v>
      </x:c>
      <x:c r="E30" s="10" t="str">
        <x:v>Audience and message critique</x:v>
      </x:c>
      <x:c r="F30" s="10" t="n">
        <x:v>70</x:v>
      </x:c>
      <x:c r="G30" s="10" t="str">
        <x:v>Build composite using owned photograph</x:v>
      </x:c>
      <x:c r="H30" s="10" t="str">
        <x:v>audience interpretation</x:v>
      </x:c>
      <x:c r="I30" s="10" t="str">
        <x:v>Independent image and capture explanation</x:v>
      </x:c>
      <x:c r="J30" s="10" t="str">
        <x:v>recreate the same message with a different lighting direction</x:v>
      </x:c>
      <x:c r="K30" s="10" t="str">
        <x:v>Planning draft</x:v>
      </x:c>
      <x:c r="L30" s="10" t="str">
        <x:v>Daily Lessons and Planned Gradebooks</x:v>
      </x:c>
    </x:row>
    <x:row r="31" ht="100" customHeight="1">
      <x:c r="A31" s="10" t="str">
        <x:v>MM12</x:v>
      </x:c>
      <x:c r="B31" s="12" t="n">
        <x:v>46310.5</x:v>
      </x:c>
      <x:c r="C31" s="10" t="n">
        <x:v>27</x:v>
      </x:c>
      <x:c r="D31" s="10" t="str">
        <x:v>mm12-26-s03-d08</x:v>
      </x:c>
      <x:c r="E31" s="10" t="str">
        <x:v>Independent image and capture explanation</x:v>
      </x:c>
      <x:c r="F31" s="10" t="n">
        <x:v>70</x:v>
      </x:c>
      <x:c r="G31" s="10" t="str">
        <x:v>Audience and message critique</x:v>
      </x:c>
      <x:c r="H31" s="10" t="str">
        <x:v>capture-decision explanation</x:v>
      </x:c>
      <x:c r="I31" s="10" t="str">
        <x:v>Revision and export package</x:v>
      </x:c>
      <x:c r="J31" s="10" t="str">
        <x:v>recreate the same message with a different lighting direction</x:v>
      </x:c>
      <x:c r="K31" s="10" t="str">
        <x:v>Planning draft</x:v>
      </x:c>
      <x:c r="L31" s="10" t="str">
        <x:v>Daily Lessons and Planned Gradebooks</x:v>
      </x:c>
    </x:row>
    <x:row r="32" ht="100" customHeight="1">
      <x:c r="A32" s="10" t="str">
        <x:v>MM12</x:v>
      </x:c>
      <x:c r="B32" s="12" t="n">
        <x:v>46311.5</x:v>
      </x:c>
      <x:c r="C32" s="10" t="n">
        <x:v>28</x:v>
      </x:c>
      <x:c r="D32" s="10" t="str">
        <x:v>mm12-26-s03-d09</x:v>
      </x:c>
      <x:c r="E32" s="10" t="str">
        <x:v>Revision and export package</x:v>
      </x:c>
      <x:c r="F32" s="10" t="n">
        <x:v>70</x:v>
      </x:c>
      <x:c r="G32" s="10" t="str">
        <x:v>Independent image and capture explanation</x:v>
      </x:c>
      <x:c r="H32" s="10" t="str">
        <x:v>output and asset organization</x:v>
      </x:c>
      <x:c r="I32" s="10" t="str">
        <x:v>Static campaign with owned photographic assets</x:v>
      </x:c>
      <x:c r="J32" s="10" t="str">
        <x:v>recreate the same message with a different lighting direction</x:v>
      </x:c>
      <x:c r="K32" s="10" t="str">
        <x:v>Planning draft</x:v>
      </x:c>
      <x:c r="L32" s="10" t="str">
        <x:v>Daily Lessons and Planned Gradebooks</x:v>
      </x:c>
    </x:row>
    <x:row r="33" ht="100" customHeight="1">
      <x:c r="A33" s="10" t="str">
        <x:v>MM12</x:v>
      </x:c>
      <x:c r="B33" s="12" t="n">
        <x:v>46314.5</x:v>
      </x:c>
      <x:c r="C33" s="10" t="n">
        <x:v>29</x:v>
      </x:c>
      <x:c r="D33" s="10" t="str">
        <x:v>mm12-26-s03-d10</x:v>
      </x:c>
      <x:c r="E33" s="10" t="str">
        <x:v>Flex: re-shoot and skill repair</x:v>
      </x:c>
      <x:c r="F33" s="10" t="n">
        <x:v>70</x:v>
      </x:c>
      <x:c r="G33" s="10" t="str">
        <x:v>Revision and export package</x:v>
      </x:c>
      <x:c r="H33" s="10" t="str">
        <x:v>reshoot diagnosis</x:v>
      </x:c>
      <x:c r="I33" s="10" t="str">
        <x:v>Static campaign with owned photographic assets</x:v>
      </x:c>
      <x:c r="J33" s="10" t="str">
        <x:v>recreate the same message with a different lighting direction</x:v>
      </x:c>
      <x:c r="K33" s="10" t="str">
        <x:v>Planning draft</x:v>
      </x:c>
      <x:c r="L33" s="10" t="str">
        <x:v>Daily Lessons and Planned Gradebooks</x:v>
      </x:c>
    </x:row>
    <x:row r="34" ht="100" customHeight="1">
      <x:c r="A34" s="10" t="str">
        <x:v>MM12</x:v>
      </x:c>
      <x:c r="B34" s="12" t="n">
        <x:v>46315.5</x:v>
      </x:c>
      <x:c r="C34" s="10" t="n">
        <x:v>30</x:v>
      </x:c>
      <x:c r="D34" s="10" t="str">
        <x:v>mm12-26-s04-d01</x:v>
      </x:c>
      <x:c r="E34" s="10" t="str">
        <x:v>Read client brief and compare campaign precedents</x:v>
      </x:c>
      <x:c r="F34" s="10" t="n">
        <x:v>70</x:v>
      </x:c>
      <x:c r="G34" s="10" t="str">
        <x:v>Flex: re-shoot and skill repair</x:v>
      </x:c>
      <x:c r="H34" s="10" t="str">
        <x:v>client constraints</x:v>
      </x:c>
      <x:c r="I34" s="10" t="str">
        <x:v>Typography hierarchy and colour demonstration</x:v>
      </x:c>
      <x:c r="J34" s="10" t="str">
        <x:v>On a small supplied example, apply client constraints with one changed input; explain the result. Keep the remaining structure supplied.</x:v>
      </x:c>
      <x:c r="K34" s="10" t="str">
        <x:v>Planning draft</x:v>
      </x:c>
      <x:c r="L34" s="10" t="str">
        <x:v>Daily Lessons and Planned Gradebooks</x:v>
      </x:c>
    </x:row>
    <x:row r="35" ht="100" customHeight="1">
      <x:c r="A35" s="10" t="str">
        <x:v>MM12</x:v>
      </x:c>
      <x:c r="B35" s="12" t="n">
        <x:v>46316.5</x:v>
      </x:c>
      <x:c r="C35" s="10" t="n">
        <x:v>31</x:v>
      </x:c>
      <x:c r="D35" s="10" t="str">
        <x:v>mm12-26-s04-d02</x:v>
      </x:c>
      <x:c r="E35" s="10" t="str">
        <x:v>Typography hierarchy and colour demonstration</x:v>
      </x:c>
      <x:c r="F35" s="10" t="n">
        <x:v>70</x:v>
      </x:c>
      <x:c r="G35" s="10" t="str">
        <x:v>Read client brief and compare campaign precedents</x:v>
      </x:c>
      <x:c r="H35" s="10" t="str">
        <x:v>typographic hierarchy and colour</x:v>
      </x:c>
      <x:c r="I35" s="10" t="str">
        <x:v>Guided layout variants</x:v>
      </x:c>
      <x:c r="J35" s="10" t="str">
        <x:v>On a small supplied example, apply typographic hierarchy and colour with one changed input; explain the result. Keep the remaining structure supplied.</x:v>
      </x:c>
      <x:c r="K35" s="10" t="str">
        <x:v>Planning draft</x:v>
      </x:c>
      <x:c r="L35" s="10" t="str">
        <x:v>Daily Lessons and Planned Gradebooks</x:v>
      </x:c>
    </x:row>
    <x:row r="36" ht="100" customHeight="1">
      <x:c r="A36" s="10" t="str">
        <x:v>MM12</x:v>
      </x:c>
      <x:c r="B36" s="12" t="n">
        <x:v>46317.5</x:v>
      </x:c>
      <x:c r="C36" s="10" t="n">
        <x:v>32</x:v>
      </x:c>
      <x:c r="D36" s="10" t="str">
        <x:v>mm12-26-s04-d03</x:v>
      </x:c>
      <x:c r="E36" s="10" t="str">
        <x:v>Guided layout variants</x:v>
      </x:c>
      <x:c r="F36" s="10" t="n">
        <x:v>70</x:v>
      </x:c>
      <x:c r="G36" s="10" t="str">
        <x:v>Typography hierarchy and colour demonstration</x:v>
      </x:c>
      <x:c r="H36" s="10" t="str">
        <x:v>layout variants and grids</x:v>
      </x:c>
      <x:c r="I36" s="10" t="str">
        <x:v>Brief conference and feedback plan</x:v>
      </x:c>
      <x:c r="J36" s="10" t="str">
        <x:v>On a small supplied example, apply layout variants and grids with one changed input; explain the result. Keep the remaining structure supplied.</x:v>
      </x:c>
      <x:c r="K36" s="10" t="str">
        <x:v>Planning draft</x:v>
      </x:c>
      <x:c r="L36" s="10" t="str">
        <x:v>Daily Lessons and Planned Gradebooks</x:v>
      </x:c>
    </x:row>
    <x:row r="37" ht="100" customHeight="1">
      <x:c r="A37" s="10" t="str">
        <x:v>MM12</x:v>
      </x:c>
      <x:c r="B37" s="12" t="n">
        <x:v>46321.5</x:v>
      </x:c>
      <x:c r="C37" s="10" t="n">
        <x:v>33</x:v>
      </x:c>
      <x:c r="D37" s="10" t="str">
        <x:v>mm12-26-s04-d04</x:v>
      </x:c>
      <x:c r="E37" s="10" t="str">
        <x:v>Brief conference and feedback plan</x:v>
      </x:c>
      <x:c r="F37" s="10" t="n">
        <x:v>70</x:v>
      </x:c>
      <x:c r="G37" s="10" t="str">
        <x:v>Guided layout variants</x:v>
      </x:c>
      <x:c r="H37" s="10" t="str">
        <x:v>audience testing questions</x:v>
      </x:c>
      <x:c r="I37" s="10" t="str">
        <x:v>Static campaign production</x:v>
      </x:c>
      <x:c r="J37" s="10" t="str">
        <x:v>On a small supplied example, apply audience testing questions with one changed input; explain the result. Keep the remaining structure supplied.</x:v>
      </x:c>
      <x:c r="K37" s="10" t="str">
        <x:v>Planning draft</x:v>
      </x:c>
      <x:c r="L37" s="10" t="str">
        <x:v>Daily Lessons and Planned Gradebooks</x:v>
      </x:c>
    </x:row>
    <x:row r="38" ht="100" customHeight="1">
      <x:c r="A38" s="10" t="str">
        <x:v>MM12</x:v>
      </x:c>
      <x:c r="B38" s="12" t="n">
        <x:v>46322.5</x:v>
      </x:c>
      <x:c r="C38" s="10" t="n">
        <x:v>34</x:v>
      </x:c>
      <x:c r="D38" s="10" t="str">
        <x:v>mm12-26-s04-d05</x:v>
      </x:c>
      <x:c r="E38" s="10" t="str">
        <x:v>Static campaign production</x:v>
      </x:c>
      <x:c r="F38" s="10" t="n">
        <x:v>70</x:v>
      </x:c>
      <x:c r="G38" s="10" t="str">
        <x:v>Brief conference and feedback plan</x:v>
      </x:c>
      <x:c r="H38" s="10" t="str">
        <x:v>campaign production</x:v>
      </x:c>
      <x:c r="I38" s="10" t="str">
        <x:v>Peer audience test and documented findings</x:v>
      </x:c>
      <x:c r="J38" s="10" t="str">
        <x:v>On a small supplied example, apply campaign production with one changed input; explain the result. Keep the remaining structure supplied.</x:v>
      </x:c>
      <x:c r="K38" s="10" t="str">
        <x:v>Planning draft</x:v>
      </x:c>
      <x:c r="L38" s="10" t="str">
        <x:v>Daily Lessons and Planned Gradebooks</x:v>
      </x:c>
    </x:row>
    <x:row r="39" ht="100" customHeight="1">
      <x:c r="A39" s="10" t="str">
        <x:v>MM12</x:v>
      </x:c>
      <x:c r="B39" s="12" t="n">
        <x:v>46323.5</x:v>
      </x:c>
      <x:c r="C39" s="10" t="n">
        <x:v>35</x:v>
      </x:c>
      <x:c r="D39" s="10" t="str">
        <x:v>mm12-26-s04-d06</x:v>
      </x:c>
      <x:c r="E39" s="10" t="str">
        <x:v>Peer audience test and documented findings</x:v>
      </x:c>
      <x:c r="F39" s="10" t="n">
        <x:v>70</x:v>
      </x:c>
      <x:c r="G39" s="10" t="str">
        <x:v>Static campaign production</x:v>
      </x:c>
      <x:c r="H39" s="10" t="str">
        <x:v>interpretation evidence</x:v>
      </x:c>
      <x:c r="I39" s="10" t="str">
        <x:v>Revise message hierarchy and access</x:v>
      </x:c>
      <x:c r="J39" s="10" t="str">
        <x:v>adapt the campaign to a different aspect ratio and audience</x:v>
      </x:c>
      <x:c r="K39" s="10" t="str">
        <x:v>Planning draft</x:v>
      </x:c>
      <x:c r="L39" s="10" t="str">
        <x:v>Daily Lessons and Planned Gradebooks</x:v>
      </x:c>
    </x:row>
    <x:row r="40" ht="100" customHeight="1">
      <x:c r="A40" s="10" t="str">
        <x:v>MM12</x:v>
      </x:c>
      <x:c r="B40" s="12" t="n">
        <x:v>46324.5</x:v>
      </x:c>
      <x:c r="C40" s="10" t="n">
        <x:v>36</x:v>
      </x:c>
      <x:c r="D40" s="10" t="str">
        <x:v>mm12-26-s04-d07</x:v>
      </x:c>
      <x:c r="E40" s="10" t="str">
        <x:v>Revise message hierarchy and access</x:v>
      </x:c>
      <x:c r="F40" s="10" t="n">
        <x:v>70</x:v>
      </x:c>
      <x:c r="G40" s="10" t="str">
        <x:v>Peer audience test and documented findings</x:v>
      </x:c>
      <x:c r="H40" s="10" t="str">
        <x:v>contrast and reading order</x:v>
      </x:c>
      <x:c r="I40" s="10" t="str">
        <x:v>Independent campaign submission and defence</x:v>
      </x:c>
      <x:c r="J40" s="10" t="str">
        <x:v>adapt the campaign to a different aspect ratio and audience</x:v>
      </x:c>
      <x:c r="K40" s="10" t="str">
        <x:v>Planning draft</x:v>
      </x:c>
      <x:c r="L40" s="10" t="str">
        <x:v>Daily Lessons and Planned Gradebooks</x:v>
      </x:c>
    </x:row>
    <x:row r="41" ht="100" customHeight="1">
      <x:c r="A41" s="10" t="str">
        <x:v>MM12</x:v>
      </x:c>
      <x:c r="B41" s="12" t="n">
        <x:v>46325.5</x:v>
      </x:c>
      <x:c r="C41" s="10" t="n">
        <x:v>37</x:v>
      </x:c>
      <x:c r="D41" s="10" t="str">
        <x:v>mm12-26-s04-d08</x:v>
      </x:c>
      <x:c r="E41" s="10" t="str">
        <x:v>Independent campaign submission and defence</x:v>
      </x:c>
      <x:c r="F41" s="10" t="n">
        <x:v>70</x:v>
      </x:c>
      <x:c r="G41" s="10" t="str">
        <x:v>Revise message hierarchy and access</x:v>
      </x:c>
      <x:c r="H41" s="10" t="str">
        <x:v>independent design judgement</x:v>
      </x:c>
      <x:c r="I41" s="10" t="str">
        <x:v>Package editable files assets and exports</x:v>
      </x:c>
      <x:c r="J41" s="10" t="str">
        <x:v>adapt the campaign to a different aspect ratio and audience</x:v>
      </x:c>
      <x:c r="K41" s="10" t="str">
        <x:v>Planning draft</x:v>
      </x:c>
      <x:c r="L41" s="10" t="str">
        <x:v>Daily Lessons and Planned Gradebooks</x:v>
      </x:c>
    </x:row>
    <x:row r="42" ht="100" customHeight="1">
      <x:c r="A42" s="10" t="str">
        <x:v>MM12</x:v>
      </x:c>
      <x:c r="B42" s="12" t="n">
        <x:v>46328.5</x:v>
      </x:c>
      <x:c r="C42" s="10" t="n">
        <x:v>38</x:v>
      </x:c>
      <x:c r="D42" s="10" t="str">
        <x:v>mm12-26-s04-d09</x:v>
      </x:c>
      <x:c r="E42" s="10" t="str">
        <x:v>Package editable files assets and exports</x:v>
      </x:c>
      <x:c r="F42" s="10" t="n">
        <x:v>70</x:v>
      </x:c>
      <x:c r="G42" s="10" t="str">
        <x:v>Independent campaign submission and defence</x:v>
      </x:c>
      <x:c r="H42" s="10" t="str">
        <x:v>editable handoff and exports</x:v>
      </x:c>
      <x:c r="I42" s="10" t="str">
        <x:v>Motion campaign and collaborative production</x:v>
      </x:c>
      <x:c r="J42" s="10" t="str">
        <x:v>adapt the campaign to a different aspect ratio and audience</x:v>
      </x:c>
      <x:c r="K42" s="10" t="str">
        <x:v>Planning draft</x:v>
      </x:c>
      <x:c r="L42" s="10" t="str">
        <x:v>Daily Lessons and Planned Gradebooks</x:v>
      </x:c>
    </x:row>
    <x:row r="43" ht="100" customHeight="1">
      <x:c r="A43" s="10" t="str">
        <x:v>MM12</x:v>
      </x:c>
      <x:c r="B43" s="12" t="n">
        <x:v>46329.5</x:v>
      </x:c>
      <x:c r="C43" s="10" t="n">
        <x:v>39</x:v>
      </x:c>
      <x:c r="D43" s="10" t="str">
        <x:v>mm12-26-s05-d01</x:v>
      </x:c>
      <x:c r="E43" s="10" t="str">
        <x:v>Motion baseline and reference analysis</x:v>
      </x:c>
      <x:c r="F43" s="10" t="n">
        <x:v>70</x:v>
      </x:c>
      <x:c r="G43" s="10" t="str">
        <x:v>Package editable files assets and exports</x:v>
      </x:c>
      <x:c r="H43" s="10" t="str">
        <x:v>motion references and intent</x:v>
      </x:c>
      <x:c r="I43" s="10" t="str">
        <x:v>Real-screen keyframe demonstration</x:v>
      </x:c>
      <x:c r="J43" s="10" t="str">
        <x:v>On a small supplied example, apply motion references and intent with one changed input; explain the result. Keep the remaining structure supplied.</x:v>
      </x:c>
      <x:c r="K43" s="10" t="str">
        <x:v>Planning draft</x:v>
      </x:c>
      <x:c r="L43" s="10" t="str">
        <x:v>Daily Lessons and Planned Gradebooks</x:v>
      </x:c>
    </x:row>
    <x:row r="44" ht="100" customHeight="1">
      <x:c r="A44" s="10" t="str">
        <x:v>MM12</x:v>
      </x:c>
      <x:c r="B44" s="12" t="n">
        <x:v>46330.5</x:v>
      </x:c>
      <x:c r="C44" s="10" t="n">
        <x:v>40</x:v>
      </x:c>
      <x:c r="D44" s="10" t="str">
        <x:v>mm12-26-s05-d02</x:v>
      </x:c>
      <x:c r="E44" s="10" t="str">
        <x:v>Real-screen keyframe demonstration</x:v>
      </x:c>
      <x:c r="F44" s="10" t="n">
        <x:v>70</x:v>
      </x:c>
      <x:c r="G44" s="10" t="str">
        <x:v>Motion baseline and reference analysis</x:v>
      </x:c>
      <x:c r="H44" s="10" t="str">
        <x:v>position, scale and opacity keyframes</x:v>
      </x:c>
      <x:c r="I44" s="10" t="str">
        <x:v>Guided easing and timing lab</x:v>
      </x:c>
      <x:c r="J44" s="10" t="str">
        <x:v>On a small supplied example, apply position, scale and opacity keyframes with one changed input; explain the result. Keep the remaining structure supplied.</x:v>
      </x:c>
      <x:c r="K44" s="10" t="str">
        <x:v>Planning draft</x:v>
      </x:c>
      <x:c r="L44" s="10" t="str">
        <x:v>Daily Lessons and Planned Gradebooks</x:v>
      </x:c>
    </x:row>
    <x:row r="45" ht="100" customHeight="1">
      <x:c r="A45" s="10" t="str">
        <x:v>MM12</x:v>
      </x:c>
      <x:c r="B45" s="12" t="n">
        <x:v>46331.5</x:v>
      </x:c>
      <x:c r="C45" s="10" t="n">
        <x:v>41</x:v>
      </x:c>
      <x:c r="D45" s="10" t="str">
        <x:v>mm12-26-s05-d03</x:v>
      </x:c>
      <x:c r="E45" s="10" t="str">
        <x:v>Guided easing and timing lab</x:v>
      </x:c>
      <x:c r="F45" s="10" t="n">
        <x:v>70</x:v>
      </x:c>
      <x:c r="G45" s="10" t="str">
        <x:v>Real-screen keyframe demonstration</x:v>
      </x:c>
      <x:c r="H45" s="10" t="str">
        <x:v>timing and easing</x:v>
      </x:c>
      <x:c r="I45" s="10" t="str">
        <x:v>Storyboard checkpoint</x:v>
      </x:c>
      <x:c r="J45" s="10" t="str">
        <x:v>On a small supplied example, apply timing and easing with one changed input; explain the result. Keep the remaining structure supplied.</x:v>
      </x:c>
      <x:c r="K45" s="10" t="str">
        <x:v>Planning draft</x:v>
      </x:c>
      <x:c r="L45" s="10" t="str">
        <x:v>Daily Lessons and Planned Gradebooks</x:v>
      </x:c>
    </x:row>
    <x:row r="46" ht="100" customHeight="1">
      <x:c r="A46" s="10" t="str">
        <x:v>MM12</x:v>
      </x:c>
      <x:c r="B46" s="12" t="n">
        <x:v>46332.5</x:v>
      </x:c>
      <x:c r="C46" s="10" t="n">
        <x:v>42</x:v>
      </x:c>
      <x:c r="D46" s="10" t="str">
        <x:v>mm12-26-s05-d04</x:v>
      </x:c>
      <x:c r="E46" s="10" t="str">
        <x:v>Storyboard checkpoint</x:v>
      </x:c>
      <x:c r="F46" s="10" t="n">
        <x:v>70</x:v>
      </x:c>
      <x:c r="G46" s="10" t="str">
        <x:v>Guided easing and timing lab</x:v>
      </x:c>
      <x:c r="H46" s="10" t="str">
        <x:v>storyboard and shot length</x:v>
      </x:c>
      <x:c r="I46" s="10" t="str">
        <x:v>Animate existing campaign artwork</x:v>
      </x:c>
      <x:c r="J46" s="10" t="str">
        <x:v>On a small supplied example, apply storyboard and shot length with one changed input; explain the result. Keep the remaining structure supplied.</x:v>
      </x:c>
      <x:c r="K46" s="10" t="str">
        <x:v>Planning draft</x:v>
      </x:c>
      <x:c r="L46" s="10" t="str">
        <x:v>Daily Lessons and Planned Gradebooks</x:v>
      </x:c>
    </x:row>
    <x:row r="47" ht="100" customHeight="1">
      <x:c r="A47" s="10" t="str">
        <x:v>MM12</x:v>
      </x:c>
      <x:c r="B47" s="12" t="n">
        <x:v>46335.5</x:v>
      </x:c>
      <x:c r="C47" s="10" t="n">
        <x:v>43</x:v>
      </x:c>
      <x:c r="D47" s="10" t="str">
        <x:v>mm12-26-s05-d05</x:v>
      </x:c>
      <x:c r="E47" s="10" t="str">
        <x:v>Animate existing campaign artwork</x:v>
      </x:c>
      <x:c r="F47" s="10" t="n">
        <x:v>70</x:v>
      </x:c>
      <x:c r="G47" s="10" t="str">
        <x:v>Storyboard checkpoint</x:v>
      </x:c>
      <x:c r="H47" s="10" t="str">
        <x:v>animate static campaign assets</x:v>
      </x:c>
      <x:c r="I47" s="10" t="str">
        <x:v>Critique rhythm and visual meaning</x:v>
      </x:c>
      <x:c r="J47" s="10" t="str">
        <x:v>On a small supplied example, apply animate static campaign assets with one changed input; explain the result. Keep the remaining structure supplied.</x:v>
      </x:c>
      <x:c r="K47" s="10" t="str">
        <x:v>Planning draft</x:v>
      </x:c>
      <x:c r="L47" s="10" t="str">
        <x:v>Daily Lessons and Planned Gradebooks</x:v>
      </x:c>
    </x:row>
    <x:row r="48" ht="100" customHeight="1">
      <x:c r="A48" s="10" t="str">
        <x:v>MM12</x:v>
      </x:c>
      <x:c r="B48" s="12" t="n">
        <x:v>46336.5</x:v>
      </x:c>
      <x:c r="C48" s="10" t="n">
        <x:v>44</x:v>
      </x:c>
      <x:c r="D48" s="10" t="str">
        <x:v>mm12-26-s05-d06</x:v>
      </x:c>
      <x:c r="E48" s="10" t="str">
        <x:v>Critique rhythm and visual meaning</x:v>
      </x:c>
      <x:c r="F48" s="10" t="n">
        <x:v>70</x:v>
      </x:c>
      <x:c r="G48" s="10" t="str">
        <x:v>Animate existing campaign artwork</x:v>
      </x:c>
      <x:c r="H48" s="10" t="str">
        <x:v>rhythm and visual emphasis</x:v>
      </x:c>
      <x:c r="I48" s="10" t="str">
        <x:v>Independent silent advertisement</x:v>
      </x:c>
      <x:c r="J48" s="10" t="str">
        <x:v>change the emphasis using timing, without adding more effects</x:v>
      </x:c>
      <x:c r="K48" s="10" t="str">
        <x:v>Planning draft</x:v>
      </x:c>
      <x:c r="L48" s="10" t="str">
        <x:v>Daily Lessons and Planned Gradebooks</x:v>
      </x:c>
    </x:row>
    <x:row r="49" ht="100" customHeight="1">
      <x:c r="A49" s="10" t="str">
        <x:v>MM12</x:v>
      </x:c>
      <x:c r="B49" s="12" t="n">
        <x:v>46338.5</x:v>
      </x:c>
      <x:c r="C49" s="10" t="n">
        <x:v>45</x:v>
      </x:c>
      <x:c r="D49" s="10" t="str">
        <x:v>mm12-26-s05-d07</x:v>
      </x:c>
      <x:c r="E49" s="10" t="str">
        <x:v>Independent silent advertisement</x:v>
      </x:c>
      <x:c r="F49" s="10" t="n">
        <x:v>70</x:v>
      </x:c>
      <x:c r="G49" s="10" t="str">
        <x:v>Critique rhythm and visual meaning</x:v>
      </x:c>
      <x:c r="H49" s="10" t="str">
        <x:v>original silent advertisement</x:v>
      </x:c>
      <x:c r="I49" s="10" t="str">
        <x:v>Explain edit decisions and revise</x:v>
      </x:c>
      <x:c r="J49" s="10" t="str">
        <x:v>change the emphasis using timing, without adding more effects</x:v>
      </x:c>
      <x:c r="K49" s="10" t="str">
        <x:v>Planning draft</x:v>
      </x:c>
      <x:c r="L49" s="10" t="str">
        <x:v>Daily Lessons and Planned Gradebooks</x:v>
      </x:c>
    </x:row>
    <x:row r="50" ht="100" customHeight="1">
      <x:c r="A50" s="10" t="str">
        <x:v>MM12</x:v>
      </x:c>
      <x:c r="B50" s="12" t="n">
        <x:v>46339.5</x:v>
      </x:c>
      <x:c r="C50" s="10" t="n">
        <x:v>46</x:v>
      </x:c>
      <x:c r="D50" s="10" t="str">
        <x:v>mm12-26-s05-d08</x:v>
      </x:c>
      <x:c r="E50" s="10" t="str">
        <x:v>Explain edit decisions and revise</x:v>
      </x:c>
      <x:c r="F50" s="10" t="n">
        <x:v>70</x:v>
      </x:c>
      <x:c r="G50" s="10" t="str">
        <x:v>Independent silent advertisement</x:v>
      </x:c>
      <x:c r="H50" s="10" t="str">
        <x:v>explain and revise motion choices</x:v>
      </x:c>
      <x:c r="I50" s="10" t="str">
        <x:v>Export and organise project</x:v>
      </x:c>
      <x:c r="J50" s="10" t="str">
        <x:v>change the emphasis using timing, without adding more effects</x:v>
      </x:c>
      <x:c r="K50" s="10" t="str">
        <x:v>Planning draft</x:v>
      </x:c>
      <x:c r="L50" s="10" t="str">
        <x:v>Daily Lessons and Planned Gradebooks</x:v>
      </x:c>
    </x:row>
    <x:row r="51" ht="100" customHeight="1">
      <x:c r="A51" s="10" t="str">
        <x:v>MM12</x:v>
      </x:c>
      <x:c r="B51" s="12" t="n">
        <x:v>46342.5</x:v>
      </x:c>
      <x:c r="C51" s="10" t="n">
        <x:v>47</x:v>
      </x:c>
      <x:c r="D51" s="10" t="str">
        <x:v>mm12-26-s05-d09</x:v>
      </x:c>
      <x:c r="E51" s="10" t="str">
        <x:v>Export and organise project</x:v>
      </x:c>
      <x:c r="F51" s="10" t="n">
        <x:v>70</x:v>
      </x:c>
      <x:c r="G51" s="10" t="str">
        <x:v>Explain edit decisions and revise</x:v>
      </x:c>
      <x:c r="H51" s="10" t="str">
        <x:v>frame rate and export QA</x:v>
      </x:c>
      <x:c r="I51" s="10" t="str">
        <x:v>Sound design and integrated motion advertisement</x:v>
      </x:c>
      <x:c r="J51" s="10" t="str">
        <x:v>change the emphasis using timing, without adding more effects</x:v>
      </x:c>
      <x:c r="K51" s="10" t="str">
        <x:v>Planning draft</x:v>
      </x:c>
      <x:c r="L51" s="10" t="str">
        <x:v>Daily Lessons and Planned Gradebooks</x:v>
      </x:c>
    </x:row>
    <x:row r="52" ht="100" customHeight="1">
      <x:c r="A52" s="10" t="str">
        <x:v>MM12</x:v>
      </x:c>
      <x:c r="B52" s="12" t="n">
        <x:v>46343.5</x:v>
      </x:c>
      <x:c r="C52" s="10" t="n">
        <x:v>48</x:v>
      </x:c>
      <x:c r="D52" s="10" t="str">
        <x:v>mm12-26-s05-d10</x:v>
      </x:c>
      <x:c r="E52" s="10" t="str">
        <x:v>Flex: delayed animation transfer</x:v>
      </x:c>
      <x:c r="F52" s="10" t="n">
        <x:v>70</x:v>
      </x:c>
      <x:c r="G52" s="10" t="str">
        <x:v>Export and organise project</x:v>
      </x:c>
      <x:c r="H52" s="10" t="str">
        <x:v>new-motion transfer</x:v>
      </x:c>
      <x:c r="I52" s="10" t="str">
        <x:v>Sound design and integrated motion advertisement</x:v>
      </x:c>
      <x:c r="J52" s="10" t="str">
        <x:v>change the emphasis using timing, without adding more effects</x:v>
      </x:c>
      <x:c r="K52" s="10" t="str">
        <x:v>Planning draft</x:v>
      </x:c>
      <x:c r="L52" s="10" t="str">
        <x:v>Daily Lessons and Planned Gradebooks</x:v>
      </x:c>
    </x:row>
    <x:row r="53" ht="100" customHeight="1">
      <x:c r="A53" s="10" t="str">
        <x:v>MM12</x:v>
      </x:c>
      <x:c r="B53" s="12" t="n">
        <x:v>46344.5</x:v>
      </x:c>
      <x:c r="C53" s="10" t="n">
        <x:v>49</x:v>
      </x:c>
      <x:c r="D53" s="10" t="str">
        <x:v>mm12-26-s06-d01</x:v>
      </x:c>
      <x:c r="E53" s="10" t="str">
        <x:v>Listen and compare sound meaning across contexts</x:v>
      </x:c>
      <x:c r="F53" s="10" t="n">
        <x:v>70</x:v>
      </x:c>
      <x:c r="G53" s="10" t="str">
        <x:v>Flex: delayed animation transfer</x:v>
      </x:c>
      <x:c r="H53" s="10" t="str">
        <x:v>voice, ambience and Foley</x:v>
      </x:c>
      <x:c r="I53" s="10" t="str">
        <x:v>Demonstrate recording levels and microphone placement</x:v>
      </x:c>
      <x:c r="J53" s="10" t="str">
        <x:v>On a small supplied example, apply voice, ambience and Foley with one changed input; explain the result. Keep the remaining structure supplied.</x:v>
      </x:c>
      <x:c r="K53" s="10" t="str">
        <x:v>Planning draft</x:v>
      </x:c>
      <x:c r="L53" s="10" t="str">
        <x:v>Daily Lessons and Planned Gradebooks</x:v>
      </x:c>
    </x:row>
    <x:row r="54" ht="100" customHeight="1">
      <x:c r="A54" s="10" t="str">
        <x:v>MM12</x:v>
      </x:c>
      <x:c r="B54" s="12" t="n">
        <x:v>46345.5</x:v>
      </x:c>
      <x:c r="C54" s="10" t="n">
        <x:v>50</x:v>
      </x:c>
      <x:c r="D54" s="10" t="str">
        <x:v>mm12-26-s06-d02</x:v>
      </x:c>
      <x:c r="E54" s="10" t="str">
        <x:v>Demonstrate recording levels and microphone placement</x:v>
      </x:c>
      <x:c r="F54" s="10" t="n">
        <x:v>70</x:v>
      </x:c>
      <x:c r="G54" s="10" t="str">
        <x:v>Listen and compare sound meaning across contexts</x:v>
      </x:c>
      <x:c r="H54" s="10" t="str">
        <x:v>microphone distance and levels</x:v>
      </x:c>
      <x:c r="I54" s="10" t="str">
        <x:v>Guided Foley and narration capture</x:v>
      </x:c>
      <x:c r="J54" s="10" t="str">
        <x:v>On a small supplied example, apply microphone distance and levels with one changed input; explain the result. Keep the remaining structure supplied.</x:v>
      </x:c>
      <x:c r="K54" s="10" t="str">
        <x:v>Planning draft</x:v>
      </x:c>
      <x:c r="L54" s="10" t="str">
        <x:v>Daily Lessons and Planned Gradebooks</x:v>
      </x:c>
    </x:row>
    <x:row r="55" ht="100" customHeight="1">
      <x:c r="A55" s="10" t="str">
        <x:v>MM12</x:v>
      </x:c>
      <x:c r="B55" s="12" t="n">
        <x:v>46346.5</x:v>
      </x:c>
      <x:c r="C55" s="10" t="n">
        <x:v>51</x:v>
      </x:c>
      <x:c r="D55" s="10" t="str">
        <x:v>mm12-26-s06-d03</x:v>
      </x:c>
      <x:c r="E55" s="10" t="str">
        <x:v>Guided Foley and narration capture</x:v>
      </x:c>
      <x:c r="F55" s="10" t="n">
        <x:v>70</x:v>
      </x:c>
      <x:c r="G55" s="10" t="str">
        <x:v>Demonstrate recording levels and microphone placement</x:v>
      </x:c>
      <x:c r="H55" s="10" t="str">
        <x:v>record clean short samples</x:v>
      </x:c>
      <x:c r="I55" s="10" t="str">
        <x:v>Audio edit and source-rights checkpoint</x:v>
      </x:c>
      <x:c r="J55" s="10" t="str">
        <x:v>On a small supplied example, apply record clean short samples with one changed input; explain the result. Keep the remaining structure supplied.</x:v>
      </x:c>
      <x:c r="K55" s="10" t="str">
        <x:v>Planning draft</x:v>
      </x:c>
      <x:c r="L55" s="10" t="str">
        <x:v>Daily Lessons and Planned Gradebooks</x:v>
      </x:c>
    </x:row>
    <x:row r="56" ht="100" customHeight="1">
      <x:c r="A56" s="10" t="str">
        <x:v>MM12</x:v>
      </x:c>
      <x:c r="B56" s="12" t="n">
        <x:v>46349.5</x:v>
      </x:c>
      <x:c r="C56" s="10" t="n">
        <x:v>52</x:v>
      </x:c>
      <x:c r="D56" s="10" t="str">
        <x:v>mm12-26-s06-d04</x:v>
      </x:c>
      <x:c r="E56" s="10" t="str">
        <x:v>Audio edit and source-rights checkpoint</x:v>
      </x:c>
      <x:c r="F56" s="10" t="n">
        <x:v>70</x:v>
      </x:c>
      <x:c r="G56" s="10" t="str">
        <x:v>Guided Foley and narration capture</x:v>
      </x:c>
      <x:c r="H56" s="10" t="str">
        <x:v>trim/fades and source rights</x:v>
      </x:c>
      <x:c r="I56" s="10" t="str">
        <x:v>Construct an original sound story</x:v>
      </x:c>
      <x:c r="J56" s="10" t="str">
        <x:v>On a small supplied example, apply trim/fades and source rights with one changed input; explain the result. Keep the remaining structure supplied.</x:v>
      </x:c>
      <x:c r="K56" s="10" t="str">
        <x:v>Planning draft</x:v>
      </x:c>
      <x:c r="L56" s="10" t="str">
        <x:v>Daily Lessons and Planned Gradebooks</x:v>
      </x:c>
    </x:row>
    <x:row r="57" ht="100" customHeight="1">
      <x:c r="A57" s="10" t="str">
        <x:v>MM12</x:v>
      </x:c>
      <x:c r="B57" s="12" t="n">
        <x:v>46350.5</x:v>
      </x:c>
      <x:c r="C57" s="10" t="n">
        <x:v>53</x:v>
      </x:c>
      <x:c r="D57" s="10" t="str">
        <x:v>mm12-26-s06-d05</x:v>
      </x:c>
      <x:c r="E57" s="10" t="str">
        <x:v>Construct an original sound story</x:v>
      </x:c>
      <x:c r="F57" s="10" t="n">
        <x:v>70</x:v>
      </x:c>
      <x:c r="G57" s="10" t="str">
        <x:v>Audio edit and source-rights checkpoint</x:v>
      </x:c>
      <x:c r="H57" s="10" t="str">
        <x:v>construct a sound narrative</x:v>
      </x:c>
      <x:c r="I57" s="10" t="str">
        <x:v>Add two treatments to the same image sequence</x:v>
      </x:c>
      <x:c r="J57" s="10" t="str">
        <x:v>On a small supplied example, apply construct a sound narrative with one changed input; explain the result. Keep the remaining structure supplied.</x:v>
      </x:c>
      <x:c r="K57" s="10" t="str">
        <x:v>Planning draft</x:v>
      </x:c>
      <x:c r="L57" s="10" t="str">
        <x:v>Daily Lessons and Planned Gradebooks</x:v>
      </x:c>
    </x:row>
    <x:row r="58" ht="100" customHeight="1">
      <x:c r="A58" s="10" t="str">
        <x:v>MM12</x:v>
      </x:c>
      <x:c r="B58" s="12" t="n">
        <x:v>46351.5</x:v>
      </x:c>
      <x:c r="C58" s="10" t="n">
        <x:v>54</x:v>
      </x:c>
      <x:c r="D58" s="10" t="str">
        <x:v>mm12-26-s06-d06</x:v>
      </x:c>
      <x:c r="E58" s="10" t="str">
        <x:v>Add two treatments to the same image sequence</x:v>
      </x:c>
      <x:c r="F58" s="10" t="n">
        <x:v>70</x:v>
      </x:c>
      <x:c r="G58" s="10" t="str">
        <x:v>Construct an original sound story</x:v>
      </x:c>
      <x:c r="H58" s="10" t="str">
        <x:v>two contrasting sound treatments</x:v>
      </x:c>
      <x:c r="I58" s="10" t="str">
        <x:v>Critique intelligibility and meaning</x:v>
      </x:c>
      <x:c r="J58" s="10" t="str">
        <x:v>change the emotional reading using the same visual sequence</x:v>
      </x:c>
      <x:c r="K58" s="10" t="str">
        <x:v>Planning draft</x:v>
      </x:c>
      <x:c r="L58" s="10" t="str">
        <x:v>Daily Lessons and Planned Gradebooks</x:v>
      </x:c>
    </x:row>
    <x:row r="59" ht="100" customHeight="1">
      <x:c r="A59" s="10" t="str">
        <x:v>MM12</x:v>
      </x:c>
      <x:c r="B59" s="12" t="n">
        <x:v>46352.5</x:v>
      </x:c>
      <x:c r="C59" s="10" t="n">
        <x:v>55</x:v>
      </x:c>
      <x:c r="D59" s="10" t="str">
        <x:v>mm12-26-s06-d07</x:v>
      </x:c>
      <x:c r="E59" s="10" t="str">
        <x:v>Critique intelligibility and meaning</x:v>
      </x:c>
      <x:c r="F59" s="10" t="n">
        <x:v>70</x:v>
      </x:c>
      <x:c r="G59" s="10" t="str">
        <x:v>Add two treatments to the same image sequence</x:v>
      </x:c>
      <x:c r="H59" s="10" t="str">
        <x:v>intelligibility and audience reading</x:v>
      </x:c>
      <x:c r="I59" s="10" t="str">
        <x:v>Independent sound product and explanation</x:v>
      </x:c>
      <x:c r="J59" s="10" t="str">
        <x:v>change the emotional reading using the same visual sequence</x:v>
      </x:c>
      <x:c r="K59" s="10" t="str">
        <x:v>Planning draft</x:v>
      </x:c>
      <x:c r="L59" s="10" t="str">
        <x:v>Daily Lessons and Planned Gradebooks</x:v>
      </x:c>
    </x:row>
    <x:row r="60" ht="100" customHeight="1">
      <x:c r="A60" s="10" t="str">
        <x:v>MM12</x:v>
      </x:c>
      <x:c r="B60" s="12" t="n">
        <x:v>46353.5</x:v>
      </x:c>
      <x:c r="C60" s="10" t="n">
        <x:v>56</x:v>
      </x:c>
      <x:c r="D60" s="10" t="str">
        <x:v>mm12-26-s06-d08</x:v>
      </x:c>
      <x:c r="E60" s="10" t="str">
        <x:v>Independent sound product and explanation</x:v>
      </x:c>
      <x:c r="F60" s="10" t="n">
        <x:v>70</x:v>
      </x:c>
      <x:c r="G60" s="10" t="str">
        <x:v>Critique intelligibility and meaning</x:v>
      </x:c>
      <x:c r="H60" s="10" t="str">
        <x:v>independent sound decisions</x:v>
      </x:c>
      <x:c r="I60" s="10" t="str">
        <x:v>Revision with transcript and asset log</x:v>
      </x:c>
      <x:c r="J60" s="10" t="str">
        <x:v>change the emotional reading using the same visual sequence</x:v>
      </x:c>
      <x:c r="K60" s="10" t="str">
        <x:v>Planning draft</x:v>
      </x:c>
      <x:c r="L60" s="10" t="str">
        <x:v>Daily Lessons and Planned Gradebooks</x:v>
      </x:c>
    </x:row>
    <x:row r="61" ht="100" customHeight="1">
      <x:c r="A61" s="10" t="str">
        <x:v>MM12</x:v>
      </x:c>
      <x:c r="B61" s="12" t="n">
        <x:v>46356.5</x:v>
      </x:c>
      <x:c r="C61" s="10" t="n">
        <x:v>57</x:v>
      </x:c>
      <x:c r="D61" s="10" t="str">
        <x:v>mm12-26-s06-d09</x:v>
      </x:c>
      <x:c r="E61" s="10" t="str">
        <x:v>Revision with transcript and asset log</x:v>
      </x:c>
      <x:c r="F61" s="10" t="n">
        <x:v>70</x:v>
      </x:c>
      <x:c r="G61" s="10" t="str">
        <x:v>Independent sound product and explanation</x:v>
      </x:c>
      <x:c r="H61" s="10" t="str">
        <x:v>transcript and audio handoff</x:v>
      </x:c>
      <x:c r="I61" s="10" t="str">
        <x:v>Integrated audiovisual campaign</x:v>
      </x:c>
      <x:c r="J61" s="10" t="str">
        <x:v>change the emotional reading using the same visual sequence</x:v>
      </x:c>
      <x:c r="K61" s="10" t="str">
        <x:v>Planning draft</x:v>
      </x:c>
      <x:c r="L61" s="10" t="str">
        <x:v>Daily Lessons and Planned Gradebooks</x:v>
      </x:c>
    </x:row>
    <x:row r="62" ht="100" customHeight="1">
      <x:c r="A62" s="10" t="str">
        <x:v>MM12</x:v>
      </x:c>
      <x:c r="B62" s="12" t="n">
        <x:v>46357.5</x:v>
      </x:c>
      <x:c r="C62" s="10" t="n">
        <x:v>58</x:v>
      </x:c>
      <x:c r="D62" s="10" t="str">
        <x:v>mm12-26-s06-d10</x:v>
      </x:c>
      <x:c r="E62" s="10" t="str">
        <x:v>Flex: re-record and delayed audio repair</x:v>
      </x:c>
      <x:c r="F62" s="10" t="n">
        <x:v>70</x:v>
      </x:c>
      <x:c r="G62" s="10" t="str">
        <x:v>Revision with transcript and asset log</x:v>
      </x:c>
      <x:c r="H62" s="10" t="str">
        <x:v>delayed sound repair</x:v>
      </x:c>
      <x:c r="I62" s="10" t="str">
        <x:v>Integrated audiovisual campaign</x:v>
      </x:c>
      <x:c r="J62" s="10" t="str">
        <x:v>change the emotional reading using the same visual sequence</x:v>
      </x:c>
      <x:c r="K62" s="10" t="str">
        <x:v>Planning draft</x:v>
      </x:c>
      <x:c r="L62" s="10" t="str">
        <x:v>Daily Lessons and Planned Gradebooks</x:v>
      </x:c>
    </x:row>
    <x:row r="63" ht="100" customHeight="1">
      <x:c r="A63" s="10" t="str">
        <x:v>MM12</x:v>
      </x:c>
      <x:c r="B63" s="12" t="n">
        <x:v>46358.5</x:v>
      </x:c>
      <x:c r="C63" s="10" t="n">
        <x:v>59</x:v>
      </x:c>
      <x:c r="D63" s="10" t="str">
        <x:v>mm12-26-s07-d01</x:v>
      </x:c>
      <x:c r="E63" s="10" t="str">
        <x:v>Compare 2D and 3D communication options</x:v>
      </x:c>
      <x:c r="F63" s="10" t="n">
        <x:v>70</x:v>
      </x:c>
      <x:c r="G63" s="10" t="str">
        <x:v>Flex: re-record and delayed audio repair</x:v>
      </x:c>
      <x:c r="H63" s="10" t="str">
        <x:v>when 3D adds value</x:v>
      </x:c>
      <x:c r="I63" s="10" t="str">
        <x:v>Demonstrate scale form and material in installed software</x:v>
      </x:c>
      <x:c r="J63" s="10" t="str">
        <x:v>On a small supplied example, apply when 3D adds value with one changed input; explain the result. Keep the remaining structure supplied.</x:v>
      </x:c>
      <x:c r="K63" s="10" t="str">
        <x:v>Planning draft</x:v>
      </x:c>
      <x:c r="L63" s="10" t="str">
        <x:v>Daily Lessons and Planned Gradebooks</x:v>
      </x:c>
    </x:row>
    <x:row r="64" ht="100" customHeight="1">
      <x:c r="A64" s="10" t="str">
        <x:v>MM12</x:v>
      </x:c>
      <x:c r="B64" s="12" t="n">
        <x:v>46359.5</x:v>
      </x:c>
      <x:c r="C64" s="10" t="n">
        <x:v>60</x:v>
      </x:c>
      <x:c r="D64" s="10" t="str">
        <x:v>mm12-26-s07-d02</x:v>
      </x:c>
      <x:c r="E64" s="10" t="str">
        <x:v>Demonstrate scale form and material in installed software</x:v>
      </x:c>
      <x:c r="F64" s="10" t="n">
        <x:v>70</x:v>
      </x:c>
      <x:c r="G64" s="10" t="str">
        <x:v>Compare 2D and 3D communication options</x:v>
      </x:c>
      <x:c r="H64" s="10" t="str">
        <x:v>real scale, transforms and form</x:v>
      </x:c>
      <x:c r="I64" s="10" t="str">
        <x:v>Guided single-object asset lab</x:v>
      </x:c>
      <x:c r="J64" s="10" t="str">
        <x:v>On a small supplied example, apply real scale, transforms and form with one changed input; explain the result. Keep the remaining structure supplied.</x:v>
      </x:c>
      <x:c r="K64" s="10" t="str">
        <x:v>Planning draft</x:v>
      </x:c>
      <x:c r="L64" s="10" t="str">
        <x:v>Daily Lessons and Planned Gradebooks</x:v>
      </x:c>
    </x:row>
    <x:row r="65" ht="100" customHeight="1">
      <x:c r="A65" s="10" t="str">
        <x:v>MM12</x:v>
      </x:c>
      <x:c r="B65" s="12" t="n">
        <x:v>46363.5</x:v>
      </x:c>
      <x:c r="C65" s="10" t="n">
        <x:v>61</x:v>
      </x:c>
      <x:c r="D65" s="10" t="str">
        <x:v>mm12-26-s07-d03</x:v>
      </x:c>
      <x:c r="E65" s="10" t="str">
        <x:v>Guided single-object asset lab</x:v>
      </x:c>
      <x:c r="F65" s="10" t="n">
        <x:v>70</x:v>
      </x:c>
      <x:c r="G65" s="10" t="str">
        <x:v>Demonstrate scale form and material in installed software</x:v>
      </x:c>
      <x:c r="H65" s="10" t="str">
        <x:v>simple product/object modelling</x:v>
      </x:c>
      <x:c r="I65" s="10" t="str">
        <x:v>Lighting and camera checkpoint</x:v>
      </x:c>
      <x:c r="J65" s="10" t="str">
        <x:v>On a small supplied example, apply simple product/object modelling with one changed input; explain the result. Keep the remaining structure supplied.</x:v>
      </x:c>
      <x:c r="K65" s="10" t="str">
        <x:v>Planning draft</x:v>
      </x:c>
      <x:c r="L65" s="10" t="str">
        <x:v>Daily Lessons and Planned Gradebooks</x:v>
      </x:c>
    </x:row>
    <x:row r="66" ht="100" customHeight="1">
      <x:c r="A66" s="10" t="str">
        <x:v>MM12</x:v>
      </x:c>
      <x:c r="B66" s="12" t="n">
        <x:v>46364.5</x:v>
      </x:c>
      <x:c r="C66" s="10" t="n">
        <x:v>62</x:v>
      </x:c>
      <x:c r="D66" s="10" t="str">
        <x:v>mm12-26-s07-d04</x:v>
      </x:c>
      <x:c r="E66" s="10" t="str">
        <x:v>Lighting and camera checkpoint</x:v>
      </x:c>
      <x:c r="F66" s="10" t="n">
        <x:v>70</x:v>
      </x:c>
      <x:c r="G66" s="10" t="str">
        <x:v>Guided single-object asset lab</x:v>
      </x:c>
      <x:c r="H66" s="10" t="str">
        <x:v>camera, light and material</x:v>
      </x:c>
      <x:c r="I66" s="10" t="str">
        <x:v>Integrate asset into motion sequence</x:v>
      </x:c>
      <x:c r="J66" s="10" t="str">
        <x:v>On a small supplied example, apply camera, light and material with one changed input; explain the result. Keep the remaining structure supplied.</x:v>
      </x:c>
      <x:c r="K66" s="10" t="str">
        <x:v>Planning draft</x:v>
      </x:c>
      <x:c r="L66" s="10" t="str">
        <x:v>Daily Lessons and Planned Gradebooks</x:v>
      </x:c>
    </x:row>
    <x:row r="67" ht="100" customHeight="1">
      <x:c r="A67" s="10" t="str">
        <x:v>MM12</x:v>
      </x:c>
      <x:c r="B67" s="12" t="n">
        <x:v>46365.5</x:v>
      </x:c>
      <x:c r="C67" s="10" t="n">
        <x:v>63</x:v>
      </x:c>
      <x:c r="D67" s="10" t="str">
        <x:v>mm12-26-s07-d05</x:v>
      </x:c>
      <x:c r="E67" s="10" t="str">
        <x:v>Integrate asset into motion sequence</x:v>
      </x:c>
      <x:c r="F67" s="10" t="n">
        <x:v>70</x:v>
      </x:c>
      <x:c r="G67" s="10" t="str">
        <x:v>Lighting and camera checkpoint</x:v>
      </x:c>
      <x:c r="H67" s="10" t="str">
        <x:v>render/composite integration</x:v>
      </x:c>
      <x:c r="I67" s="10" t="str">
        <x:v>Add purposeful sound and captions</x:v>
      </x:c>
      <x:c r="J67" s="10" t="str">
        <x:v>On a small supplied example, apply render/composite integration with one changed input; explain the result. Keep the remaining structure supplied.</x:v>
      </x:c>
      <x:c r="K67" s="10" t="str">
        <x:v>Planning draft</x:v>
      </x:c>
      <x:c r="L67" s="10" t="str">
        <x:v>Daily Lessons and Planned Gradebooks</x:v>
      </x:c>
    </x:row>
    <x:row r="68" ht="100" customHeight="1">
      <x:c r="A68" s="10" t="str">
        <x:v>MM12</x:v>
      </x:c>
      <x:c r="B68" s="12" t="n">
        <x:v>46366.5</x:v>
      </x:c>
      <x:c r="C68" s="10" t="n">
        <x:v>64</x:v>
      </x:c>
      <x:c r="D68" s="10" t="str">
        <x:v>mm12-26-s07-d06</x:v>
      </x:c>
      <x:c r="E68" s="10" t="str">
        <x:v>Add purposeful sound and captions</x:v>
      </x:c>
      <x:c r="F68" s="10" t="n">
        <x:v>70</x:v>
      </x:c>
      <x:c r="G68" s="10" t="str">
        <x:v>Integrate asset into motion sequence</x:v>
      </x:c>
      <x:c r="H68" s="10" t="str">
        <x:v>sound and captions</x:v>
      </x:c>
      <x:c r="I68" s="10" t="str">
        <x:v>Critique communication and production cost</x:v>
      </x:c>
      <x:c r="J68" s="10" t="str">
        <x:v>change camera/light to emphasize a new product feature</x:v>
      </x:c>
      <x:c r="K68" s="10" t="str">
        <x:v>Planning draft</x:v>
      </x:c>
      <x:c r="L68" s="10" t="str">
        <x:v>Daily Lessons and Planned Gradebooks</x:v>
      </x:c>
    </x:row>
    <x:row r="69" ht="100" customHeight="1">
      <x:c r="A69" s="10" t="str">
        <x:v>MM12</x:v>
      </x:c>
      <x:c r="B69" s="12" t="n">
        <x:v>46367.5</x:v>
      </x:c>
      <x:c r="C69" s="10" t="n">
        <x:v>65</x:v>
      </x:c>
      <x:c r="D69" s="10" t="str">
        <x:v>mm12-26-s07-d07</x:v>
      </x:c>
      <x:c r="E69" s="10" t="str">
        <x:v>Critique communication and production cost</x:v>
      </x:c>
      <x:c r="F69" s="10" t="n">
        <x:v>70</x:v>
      </x:c>
      <x:c r="G69" s="10" t="str">
        <x:v>Add purposeful sound and captions</x:v>
      </x:c>
      <x:c r="H69" s="10" t="str">
        <x:v>quality versus production time</x:v>
      </x:c>
      <x:c r="I69" s="10" t="str">
        <x:v>Independent spot and method defence</x:v>
      </x:c>
      <x:c r="J69" s="10" t="str">
        <x:v>change camera/light to emphasize a new product feature</x:v>
      </x:c>
      <x:c r="K69" s="10" t="str">
        <x:v>Planning draft</x:v>
      </x:c>
      <x:c r="L69" s="10" t="str">
        <x:v>Daily Lessons and Planned Gradebooks</x:v>
      </x:c>
    </x:row>
    <x:row r="70" ht="100" customHeight="1">
      <x:c r="A70" s="10" t="str">
        <x:v>MM12</x:v>
      </x:c>
      <x:c r="B70" s="12" t="n">
        <x:v>46370.5</x:v>
      </x:c>
      <x:c r="C70" s="10" t="n">
        <x:v>66</x:v>
      </x:c>
      <x:c r="D70" s="10" t="str">
        <x:v>mm12-26-s07-d08</x:v>
      </x:c>
      <x:c r="E70" s="10" t="str">
        <x:v>Independent spot and method defence</x:v>
      </x:c>
      <x:c r="F70" s="10" t="n">
        <x:v>70</x:v>
      </x:c>
      <x:c r="G70" s="10" t="str">
        <x:v>Critique communication and production cost</x:v>
      </x:c>
      <x:c r="H70" s="10" t="str">
        <x:v>individual method defence</x:v>
      </x:c>
      <x:c r="I70" s="10" t="str">
        <x:v>Revise and package sources</x:v>
      </x:c>
      <x:c r="J70" s="10" t="str">
        <x:v>change camera/light to emphasize a new product feature</x:v>
      </x:c>
      <x:c r="K70" s="10" t="str">
        <x:v>Planning draft</x:v>
      </x:c>
      <x:c r="L70" s="10" t="str">
        <x:v>Daily Lessons and Planned Gradebooks</x:v>
      </x:c>
    </x:row>
    <x:row r="71" ht="100" customHeight="1">
      <x:c r="A71" s="10" t="str">
        <x:v>MM12</x:v>
      </x:c>
      <x:c r="B71" s="12" t="n">
        <x:v>46371.5</x:v>
      </x:c>
      <x:c r="C71" s="10" t="n">
        <x:v>67</x:v>
      </x:c>
      <x:c r="D71" s="10" t="str">
        <x:v>mm12-26-s07-d09</x:v>
      </x:c>
      <x:c r="E71" s="10" t="str">
        <x:v>Revise and package sources</x:v>
      </x:c>
      <x:c r="F71" s="10" t="n">
        <x:v>70</x:v>
      </x:c>
      <x:c r="G71" s="10" t="str">
        <x:v>Independent spot and method defence</x:v>
      </x:c>
      <x:c r="H71" s="10" t="str">
        <x:v>source-file handoff</x:v>
      </x:c>
      <x:c r="I71" s="10" t="str">
        <x:v>Collaborative multimedia campaign</x:v>
      </x:c>
      <x:c r="J71" s="10" t="str">
        <x:v>change camera/light to emphasize a new product feature</x:v>
      </x:c>
      <x:c r="K71" s="10" t="str">
        <x:v>Planning draft</x:v>
      </x:c>
      <x:c r="L71" s="10" t="str">
        <x:v>Daily Lessons and Planned Gradebooks</x:v>
      </x:c>
    </x:row>
    <x:row r="72" ht="100" customHeight="1">
      <x:c r="A72" s="10" t="str">
        <x:v>MM12</x:v>
      </x:c>
      <x:c r="B72" s="12" t="n">
        <x:v>46372.5</x:v>
      </x:c>
      <x:c r="C72" s="10" t="n">
        <x:v>68</x:v>
      </x:c>
      <x:c r="D72" s="10" t="str">
        <x:v>mm12-26-s07-d10</x:v>
      </x:c>
      <x:c r="E72" s="10" t="str">
        <x:v>Flex: use 2D fallback or deepen motion</x:v>
      </x:c>
      <x:c r="F72" s="10" t="n">
        <x:v>70</x:v>
      </x:c>
      <x:c r="G72" s="10" t="str">
        <x:v>Revise and package sources</x:v>
      </x:c>
      <x:c r="H72" s="10" t="str">
        <x:v>2D repair alternative</x:v>
      </x:c>
      <x:c r="I72" s="10" t="str">
        <x:v>Collaborative multimedia campaign</x:v>
      </x:c>
      <x:c r="J72" s="10" t="str">
        <x:v>change camera/light to emphasize a new product feature</x:v>
      </x:c>
      <x:c r="K72" s="10" t="str">
        <x:v>Planning draft</x:v>
      </x:c>
      <x:c r="L72" s="10" t="str">
        <x:v>Daily Lessons and Planned Gradebooks</x:v>
      </x:c>
    </x:row>
    <x:row r="73" ht="100" customHeight="1">
      <x:c r="A73" s="10" t="str">
        <x:v>MM12</x:v>
      </x:c>
      <x:c r="B73" s="12" t="n">
        <x:v>46373.5</x:v>
      </x:c>
      <x:c r="C73" s="10" t="n">
        <x:v>69</x:v>
      </x:c>
      <x:c r="D73" s="10" t="str">
        <x:v>mm12-26-s08-d01</x:v>
      </x:c>
      <x:c r="E73" s="10" t="str">
        <x:v>Team brief roles and individual responsibilities</x:v>
      </x:c>
      <x:c r="F73" s="10" t="n">
        <x:v>70</x:v>
      </x:c>
      <x:c r="G73" s="10" t="str">
        <x:v>Flex: use 2D fallback or deepen motion</x:v>
      </x:c>
      <x:c r="H73" s="10" t="str">
        <x:v>brief, roles and dependencies</x:v>
      </x:c>
      <x:c r="I73" s="10" t="str">
        <x:v>Analyse precedents and cultural assumptions</x:v>
      </x:c>
      <x:c r="J73" s="10" t="str">
        <x:v>On a small supplied example, apply brief, roles and dependencies with one changed input; explain the result. Keep the remaining structure supplied.</x:v>
      </x:c>
      <x:c r="K73" s="10" t="str">
        <x:v>Planning draft</x:v>
      </x:c>
      <x:c r="L73" s="10" t="str">
        <x:v>Daily Lessons and Planned Gradebooks</x:v>
      </x:c>
    </x:row>
    <x:row r="74" ht="100" customHeight="1">
      <x:c r="A74" s="10" t="str">
        <x:v>MM12</x:v>
      </x:c>
      <x:c r="B74" s="12" t="n">
        <x:v>46374.5</x:v>
      </x:c>
      <x:c r="C74" s="10" t="n">
        <x:v>70</x:v>
      </x:c>
      <x:c r="D74" s="10" t="str">
        <x:v>mm12-26-s08-d02</x:v>
      </x:c>
      <x:c r="E74" s="10" t="str">
        <x:v>Analyse precedents and cultural assumptions</x:v>
      </x:c>
      <x:c r="F74" s="10" t="n">
        <x:v>70</x:v>
      </x:c>
      <x:c r="G74" s="10" t="str">
        <x:v>Team brief roles and individual responsibilities</x:v>
      </x:c>
      <x:c r="H74" s="10" t="str">
        <x:v>precedents and cultural assumptions</x:v>
      </x:c>
      <x:c r="I74" s="10" t="str">
        <x:v>Treatment and asset audit</x:v>
      </x:c>
      <x:c r="J74" s="10" t="str">
        <x:v>On a small supplied example, apply precedents and cultural assumptions with one changed input; explain the result. Keep the remaining structure supplied.</x:v>
      </x:c>
      <x:c r="K74" s="10" t="str">
        <x:v>Planning draft</x:v>
      </x:c>
      <x:c r="L74" s="10" t="str">
        <x:v>Daily Lessons and Planned Gradebooks</x:v>
      </x:c>
    </x:row>
    <x:row r="75" ht="100" customHeight="1">
      <x:c r="A75" s="10" t="str">
        <x:v>MM12</x:v>
      </x:c>
      <x:c r="B75" s="12" t="n">
        <x:v>46391.5</x:v>
      </x:c>
      <x:c r="C75" s="10" t="n">
        <x:v>71</x:v>
      </x:c>
      <x:c r="D75" s="10" t="str">
        <x:v>mm12-26-s08-d03</x:v>
      </x:c>
      <x:c r="E75" s="10" t="str">
        <x:v>Treatment and asset audit</x:v>
      </x:c>
      <x:c r="F75" s="10" t="n">
        <x:v>70</x:v>
      </x:c>
      <x:c r="G75" s="10" t="str">
        <x:v>Analyse precedents and cultural assumptions</x:v>
      </x:c>
      <x:c r="H75" s="10" t="str">
        <x:v>treatment and asset inventory</x:v>
      </x:c>
      <x:c r="I75" s="10" t="str">
        <x:v>Production review with individual checkpoint</x:v>
      </x:c>
      <x:c r="J75" s="10" t="str">
        <x:v>On a small supplied example, apply treatment and asset inventory with one changed input; explain the result. Keep the remaining structure supplied.</x:v>
      </x:c>
      <x:c r="K75" s="10" t="str">
        <x:v>Planning draft</x:v>
      </x:c>
      <x:c r="L75" s="10" t="str">
        <x:v>Daily Lessons and Planned Gradebooks</x:v>
      </x:c>
    </x:row>
    <x:row r="76" ht="100" customHeight="1">
      <x:c r="A76" s="10" t="str">
        <x:v>MM12</x:v>
      </x:c>
      <x:c r="B76" s="12" t="n">
        <x:v>46392.5</x:v>
      </x:c>
      <x:c r="C76" s="10" t="n">
        <x:v>72</x:v>
      </x:c>
      <x:c r="D76" s="10" t="str">
        <x:v>mm12-26-s08-d04</x:v>
      </x:c>
      <x:c r="E76" s="10" t="str">
        <x:v>Production review with individual checkpoint</x:v>
      </x:c>
      <x:c r="F76" s="10" t="n">
        <x:v>70</x:v>
      </x:c>
      <x:c r="G76" s="10" t="str">
        <x:v>Treatment and asset audit</x:v>
      </x:c>
      <x:c r="H76" s="10" t="str">
        <x:v>individual production checkpoint</x:v>
      </x:c>
      <x:c r="I76" s="10" t="str">
        <x:v>Team production and handovers</x:v>
      </x:c>
      <x:c r="J76" s="10" t="str">
        <x:v>On a small supplied example, apply individual production checkpoint with one changed input; explain the result. Keep the remaining structure supplied.</x:v>
      </x:c>
      <x:c r="K76" s="10" t="str">
        <x:v>Planning draft</x:v>
      </x:c>
      <x:c r="L76" s="10" t="str">
        <x:v>Daily Lessons and Planned Gradebooks</x:v>
      </x:c>
    </x:row>
    <x:row r="77" ht="100" customHeight="1">
      <x:c r="A77" s="10" t="str">
        <x:v>MM12</x:v>
      </x:c>
      <x:c r="B77" s="12" t="n">
        <x:v>46393.5</x:v>
      </x:c>
      <x:c r="C77" s="10" t="n">
        <x:v>73</x:v>
      </x:c>
      <x:c r="D77" s="10" t="str">
        <x:v>mm12-26-s08-d05</x:v>
      </x:c>
      <x:c r="E77" s="10" t="str">
        <x:v>Team production and handovers</x:v>
      </x:c>
      <x:c r="F77" s="10" t="n">
        <x:v>70</x:v>
      </x:c>
      <x:c r="G77" s="10" t="str">
        <x:v>Production review with individual checkpoint</x:v>
      </x:c>
      <x:c r="H77" s="10" t="str">
        <x:v>file handovers and version control</x:v>
      </x:c>
      <x:c r="I77" s="10" t="str">
        <x:v>Audience test and access checks</x:v>
      </x:c>
      <x:c r="J77" s="10" t="str">
        <x:v>On a small supplied example, apply file handovers and version control with one changed input; explain the result. Keep the remaining structure supplied.</x:v>
      </x:c>
      <x:c r="K77" s="10" t="str">
        <x:v>Planning draft</x:v>
      </x:c>
      <x:c r="L77" s="10" t="str">
        <x:v>Daily Lessons and Planned Gradebooks</x:v>
      </x:c>
    </x:row>
    <x:row r="78" ht="100" customHeight="1">
      <x:c r="A78" s="10" t="str">
        <x:v>MM12</x:v>
      </x:c>
      <x:c r="B78" s="12" t="n">
        <x:v>46394.5</x:v>
      </x:c>
      <x:c r="C78" s="10" t="n">
        <x:v>74</x:v>
      </x:c>
      <x:c r="D78" s="10" t="str">
        <x:v>mm12-26-s08-d06</x:v>
      </x:c>
      <x:c r="E78" s="10" t="str">
        <x:v>Audience test and access checks</x:v>
      </x:c>
      <x:c r="F78" s="10" t="n">
        <x:v>70</x:v>
      </x:c>
      <x:c r="G78" s="10" t="str">
        <x:v>Team production and handovers</x:v>
      </x:c>
      <x:c r="H78" s="10" t="str">
        <x:v>audience and access testing</x:v>
      </x:c>
      <x:c r="I78" s="10" t="str">
        <x:v>Implement change request</x:v>
      </x:c>
      <x:c r="J78" s="10" t="str">
        <x:v>respond to one client change while retaining campaign coherence</x:v>
      </x:c>
      <x:c r="K78" s="10" t="str">
        <x:v>Planning draft</x:v>
      </x:c>
      <x:c r="L78" s="10" t="str">
        <x:v>Daily Lessons and Planned Gradebooks</x:v>
      </x:c>
    </x:row>
    <x:row r="79" ht="100" customHeight="1">
      <x:c r="A79" s="10" t="str">
        <x:v>MM12</x:v>
      </x:c>
      <x:c r="B79" s="12" t="n">
        <x:v>46395.5</x:v>
      </x:c>
      <x:c r="C79" s="10" t="n">
        <x:v>75</x:v>
      </x:c>
      <x:c r="D79" s="10" t="str">
        <x:v>mm12-26-s08-d07</x:v>
      </x:c>
      <x:c r="E79" s="10" t="str">
        <x:v>Implement change request</x:v>
      </x:c>
      <x:c r="F79" s="10" t="n">
        <x:v>70</x:v>
      </x:c>
      <x:c r="G79" s="10" t="str">
        <x:v>Audience test and access checks</x:v>
      </x:c>
      <x:c r="H79" s="10" t="str">
        <x:v>client change request</x:v>
      </x:c>
      <x:c r="I79" s="10" t="str">
        <x:v>Campaign delivery and individual defence</x:v>
      </x:c>
      <x:c r="J79" s="10" t="str">
        <x:v>respond to one client change while retaining campaign coherence</x:v>
      </x:c>
      <x:c r="K79" s="10" t="str">
        <x:v>Planning draft</x:v>
      </x:c>
      <x:c r="L79" s="10" t="str">
        <x:v>Daily Lessons and Planned Gradebooks</x:v>
      </x:c>
    </x:row>
    <x:row r="80" ht="100" customHeight="1">
      <x:c r="A80" s="10" t="str">
        <x:v>MM12</x:v>
      </x:c>
      <x:c r="B80" s="12" t="n">
        <x:v>46398.5</x:v>
      </x:c>
      <x:c r="C80" s="10" t="n">
        <x:v>76</x:v>
      </x:c>
      <x:c r="D80" s="10" t="str">
        <x:v>mm12-26-s08-d08</x:v>
      </x:c>
      <x:c r="E80" s="10" t="str">
        <x:v>Campaign delivery and individual defence</x:v>
      </x:c>
      <x:c r="F80" s="10" t="n">
        <x:v>70</x:v>
      </x:c>
      <x:c r="G80" s="10" t="str">
        <x:v>Implement change request</x:v>
      </x:c>
      <x:c r="H80" s="10" t="str">
        <x:v>delivery and individual defence</x:v>
      </x:c>
      <x:c r="I80" s="10" t="str">
        <x:v>Revision and source-file handover</x:v>
      </x:c>
      <x:c r="J80" s="10" t="str">
        <x:v>respond to one client change while retaining campaign coherence</x:v>
      </x:c>
      <x:c r="K80" s="10" t="str">
        <x:v>Planning draft</x:v>
      </x:c>
      <x:c r="L80" s="10" t="str">
        <x:v>Daily Lessons and Planned Gradebooks</x:v>
      </x:c>
    </x:row>
    <x:row r="81" ht="100" customHeight="1">
      <x:c r="A81" s="10" t="str">
        <x:v>MM12</x:v>
      </x:c>
      <x:c r="B81" s="12" t="n">
        <x:v>46399.5</x:v>
      </x:c>
      <x:c r="C81" s="10" t="n">
        <x:v>77</x:v>
      </x:c>
      <x:c r="D81" s="10" t="str">
        <x:v>mm12-26-s08-d09</x:v>
      </x:c>
      <x:c r="E81" s="10" t="str">
        <x:v>Revision and source-file handover</x:v>
      </x:c>
      <x:c r="F81" s="10" t="n">
        <x:v>70</x:v>
      </x:c>
      <x:c r="G81" s="10" t="str">
        <x:v>Campaign delivery and individual defence</x:v>
      </x:c>
      <x:c r="H81" s="10" t="str">
        <x:v>revision and handoff</x:v>
      </x:c>
      <x:c r="I81" s="10" t="str">
        <x:v>Individual portfolio and transfer defence</x:v>
      </x:c>
      <x:c r="J81" s="10" t="str">
        <x:v>respond to one client change while retaining campaign coherence</x:v>
      </x:c>
      <x:c r="K81" s="10" t="str">
        <x:v>Planning draft</x:v>
      </x:c>
      <x:c r="L81" s="10" t="str">
        <x:v>Daily Lessons and Planned Gradebooks</x:v>
      </x:c>
    </x:row>
    <x:row r="82" ht="100" customHeight="1">
      <x:c r="A82" s="10" t="str">
        <x:v>MM12</x:v>
      </x:c>
      <x:c r="B82" s="12" t="n">
        <x:v>46400.5</x:v>
      </x:c>
      <x:c r="C82" s="10" t="n">
        <x:v>78</x:v>
      </x:c>
      <x:c r="D82" s="10" t="str">
        <x:v>mm12-26-s09-d01</x:v>
      </x:c>
      <x:c r="E82" s="10" t="str">
        <x:v>Audit portfolio gaps against outcomes</x:v>
      </x:c>
      <x:c r="F82" s="10" t="n">
        <x:v>70</x:v>
      </x:c>
      <x:c r="G82" s="10" t="str">
        <x:v>Revision and source-file handover</x:v>
      </x:c>
      <x:c r="H82" s="10" t="str">
        <x:v>outcome/evidence selection</x:v>
      </x:c>
      <x:c r="I82" s="10" t="str">
        <x:v>Compare two education or career pathways</x:v>
      </x:c>
      <x:c r="J82" s="10" t="str">
        <x:v>On a small supplied example, apply outcome/evidence selection with one changed input; explain the result. Keep the remaining structure supplied.</x:v>
      </x:c>
      <x:c r="K82" s="10" t="str">
        <x:v>Planning draft</x:v>
      </x:c>
      <x:c r="L82" s="10" t="str">
        <x:v>Daily Lessons and Planned Gradebooks</x:v>
      </x:c>
    </x:row>
    <x:row r="83" ht="100" customHeight="1">
      <x:c r="A83" s="10" t="str">
        <x:v>MM12</x:v>
      </x:c>
      <x:c r="B83" s="12" t="n">
        <x:v>46401.5</x:v>
      </x:c>
      <x:c r="C83" s="10" t="n">
        <x:v>79</x:v>
      </x:c>
      <x:c r="D83" s="10" t="str">
        <x:v>mm12-26-s09-d02</x:v>
      </x:c>
      <x:c r="E83" s="10" t="str">
        <x:v>Compare two education or career pathways</x:v>
      </x:c>
      <x:c r="F83" s="10" t="n">
        <x:v>70</x:v>
      </x:c>
      <x:c r="G83" s="10" t="str">
        <x:v>Audit portfolio gaps against outcomes</x:v>
      </x:c>
      <x:c r="H83" s="10" t="str">
        <x:v>career and education comparison</x:v>
      </x:c>
      <x:c r="I83" s="10" t="str">
        <x:v>Curate strongest process and product evidence</x:v>
      </x:c>
      <x:c r="J83" s="10" t="str">
        <x:v>On a small supplied example, apply career and education comparison with one changed input; explain the result. Keep the remaining structure supplied.</x:v>
      </x:c>
      <x:c r="K83" s="10" t="str">
        <x:v>Planning draft</x:v>
      </x:c>
      <x:c r="L83" s="10" t="str">
        <x:v>Daily Lessons and Planned Gradebooks</x:v>
      </x:c>
    </x:row>
    <x:row r="84" ht="100" customHeight="1">
      <x:c r="A84" s="10" t="str">
        <x:v>MM12</x:v>
      </x:c>
      <x:c r="B84" s="12" t="n">
        <x:v>46402.5</x:v>
      </x:c>
      <x:c r="C84" s="10" t="n">
        <x:v>80</x:v>
      </x:c>
      <x:c r="D84" s="10" t="str">
        <x:v>mm12-26-s09-d03</x:v>
      </x:c>
      <x:c r="E84" s="10" t="str">
        <x:v>Curate strongest process and product evidence</x:v>
      </x:c>
      <x:c r="F84" s="10" t="n">
        <x:v>70</x:v>
      </x:c>
      <x:c r="G84" s="10" t="str">
        <x:v>Compare two education or career pathways</x:v>
      </x:c>
      <x:c r="H84" s="10" t="str">
        <x:v>process versus final evidence</x:v>
      </x:c>
      <x:c r="I84" s="10" t="str">
        <x:v>Guided portfolio review</x:v>
      </x:c>
      <x:c r="J84" s="10" t="str">
        <x:v>On a small supplied example, apply process versus final evidence with one changed input; explain the result. Keep the remaining structure supplied.</x:v>
      </x:c>
      <x:c r="K84" s="10" t="str">
        <x:v>Planning draft</x:v>
      </x:c>
      <x:c r="L84" s="10" t="str">
        <x:v>Daily Lessons and Planned Gradebooks</x:v>
      </x:c>
    </x:row>
    <x:row r="85" ht="100" customHeight="1">
      <x:c r="A85" s="10" t="str">
        <x:v>MM12</x:v>
      </x:c>
      <x:c r="B85" s="12" t="n">
        <x:v>46405.5</x:v>
      </x:c>
      <x:c r="C85" s="10" t="n">
        <x:v>81</x:v>
      </x:c>
      <x:c r="D85" s="10" t="str">
        <x:v>mm12-26-s09-d04</x:v>
      </x:c>
      <x:c r="E85" s="10" t="str">
        <x:v>Guided portfolio review</x:v>
      </x:c>
      <x:c r="F85" s="10" t="n">
        <x:v>70</x:v>
      </x:c>
      <x:c r="G85" s="10" t="str">
        <x:v>Curate strongest process and product evidence</x:v>
      </x:c>
      <x:c r="H85" s="10" t="str">
        <x:v>portfolio critique</x:v>
      </x:c>
      <x:c r="I85" s="10" t="str">
        <x:v>Independent new-brief edit task</x:v>
      </x:c>
      <x:c r="J85" s="10" t="str">
        <x:v>On a small supplied example, apply portfolio critique with one changed input; explain the result. Keep the remaining structure supplied.</x:v>
      </x:c>
      <x:c r="K85" s="10" t="str">
        <x:v>Planning draft</x:v>
      </x:c>
      <x:c r="L85" s="10" t="str">
        <x:v>Daily Lessons and Planned Gradebooks</x:v>
      </x:c>
    </x:row>
    <x:row r="86" ht="100" customHeight="1">
      <x:c r="A86" s="10" t="str">
        <x:v>MM12</x:v>
      </x:c>
      <x:c r="B86" s="12" t="n">
        <x:v>46406.5</x:v>
      </x:c>
      <x:c r="C86" s="10" t="n">
        <x:v>82</x:v>
      </x:c>
      <x:c r="D86" s="10" t="str">
        <x:v>mm12-26-s09-d05</x:v>
      </x:c>
      <x:c r="E86" s="10" t="str">
        <x:v>Independent new-brief edit task</x:v>
      </x:c>
      <x:c r="F86" s="10" t="n">
        <x:v>70</x:v>
      </x:c>
      <x:c r="G86" s="10" t="str">
        <x:v>Guided portfolio review</x:v>
      </x:c>
      <x:c r="H86" s="10" t="str">
        <x:v>unfamiliar edit brief</x:v>
      </x:c>
      <x:c r="I86" s="10" t="str">
        <x:v>Portfolio production and access checks</x:v>
      </x:c>
      <x:c r="J86" s="10" t="str">
        <x:v>On a small supplied example, apply unfamiliar edit brief with one changed input; explain the result. Keep the remaining structure supplied.</x:v>
      </x:c>
      <x:c r="K86" s="10" t="str">
        <x:v>Planning draft</x:v>
      </x:c>
      <x:c r="L86" s="10" t="str">
        <x:v>Daily Lessons and Planned Gradebooks</x:v>
      </x:c>
    </x:row>
    <x:row r="87" ht="100" customHeight="1">
      <x:c r="A87" s="10" t="str">
        <x:v>MM12</x:v>
      </x:c>
      <x:c r="B87" s="12" t="n">
        <x:v>46407.5</x:v>
      </x:c>
      <x:c r="C87" s="10" t="n">
        <x:v>83</x:v>
      </x:c>
      <x:c r="D87" s="10" t="str">
        <x:v>mm12-26-s09-d06</x:v>
      </x:c>
      <x:c r="E87" s="10" t="str">
        <x:v>Portfolio production and access checks</x:v>
      </x:c>
      <x:c r="F87" s="10" t="n">
        <x:v>70</x:v>
      </x:c>
      <x:c r="G87" s="10" t="str">
        <x:v>Independent new-brief edit task</x:v>
      </x:c>
      <x:c r="H87" s="10" t="str">
        <x:v>accessible portfolio navigation</x:v>
      </x:c>
      <x:c r="I87" s="10" t="str">
        <x:v>Individual defence and next-step plan</x:v>
      </x:c>
      <x:c r="J87" s="10" t="str">
        <x:v>edit an unfamiliar supplied composition to meet a new audience constraint</x:v>
      </x:c>
      <x:c r="K87" s="10" t="str">
        <x:v>Planning draft</x:v>
      </x:c>
      <x:c r="L87" s="10" t="str">
        <x:v>Daily Lessons and Planned Gradebooks</x:v>
      </x:c>
    </x:row>
    <x:row r="88" ht="100" customHeight="1">
      <x:c r="A88" s="10" t="str">
        <x:v>MM12</x:v>
      </x:c>
      <x:c r="B88" s="12" t="n">
        <x:v>46408.5</x:v>
      </x:c>
      <x:c r="C88" s="10" t="n">
        <x:v>84</x:v>
      </x:c>
      <x:c r="D88" s="10" t="str">
        <x:v>mm12-26-s09-d07</x:v>
      </x:c>
      <x:c r="E88" s="10" t="str">
        <x:v>Individual defence and next-step plan</x:v>
      </x:c>
      <x:c r="F88" s="10" t="n">
        <x:v>70</x:v>
      </x:c>
      <x:c r="G88" s="10" t="str">
        <x:v>Portfolio production and access checks</x:v>
      </x:c>
      <x:c r="H88" s="10" t="str">
        <x:v>individual defence</x:v>
      </x:c>
      <x:c r="I88" s="10" t="str">
        <x:v>Final portfolio delivery</x:v>
      </x:c>
      <x:c r="J88" s="10" t="str">
        <x:v>edit an unfamiliar supplied composition to meet a new audience constraint</x:v>
      </x:c>
      <x:c r="K88" s="10" t="str">
        <x:v>Planning draft</x:v>
      </x:c>
      <x:c r="L88" s="10" t="str">
        <x:v>Daily Lessons and Planned Gradebooks</x:v>
      </x:c>
    </x:row>
    <x:row r="89" ht="100" customHeight="1">
      <x:c r="A89" s="10" t="str">
        <x:v>MM12</x:v>
      </x:c>
      <x:c r="B89" s="12" t="n">
        <x:v>46409.5</x:v>
      </x:c>
      <x:c r="C89" s="10" t="n">
        <x:v>85</x:v>
      </x:c>
      <x:c r="D89" s="10" t="str">
        <x:v>mm12-26-s09-d08</x:v>
      </x:c>
      <x:c r="E89" s="10" t="str">
        <x:v>Final portfolio delivery</x:v>
      </x:c>
      <x:c r="F89" s="10" t="n">
        <x:v>70</x:v>
      </x:c>
      <x:c r="G89" s="10" t="str">
        <x:v>Individual defence and next-step plan</x:v>
      </x:c>
      <x:c r="H89" s="10" t="str">
        <x:v>final delivery</x:v>
      </x:c>
      <x:c r="I89" s="10" t="str">
        <x:v>Reassessment and transition</x:v>
      </x:c>
      <x:c r="J89" s="10" t="str">
        <x:v>edit an unfamiliar supplied composition to meet a new audience constraint</x:v>
      </x:c>
      <x:c r="K89" s="10" t="str">
        <x:v>Planning draft</x:v>
      </x:c>
      <x:c r="L89" s="10" t="str">
        <x:v>Daily Lessons and Planned Gradebooks</x:v>
      </x:c>
    </x:row>
    <x:row r="90" ht="100" customHeight="1">
      <x:c r="A90" s="10" t="str">
        <x:v>MM12</x:v>
      </x:c>
      <x:c r="B90" s="12" t="n">
        <x:v>46412.5</x:v>
      </x:c>
      <x:c r="C90" s="10" t="n">
        <x:v>86</x:v>
      </x:c>
      <x:c r="D90" s="10" t="str">
        <x:v>mm12-26-s09-d09</x:v>
      </x:c>
      <x:c r="E90" s="10" t="str">
        <x:v>Reassessment and transition</x:v>
      </x:c>
      <x:c r="F90" s="10" t="n">
        <x:v>70</x:v>
      </x:c>
      <x:c r="G90" s="10" t="str">
        <x:v>Final portfolio delivery</x:v>
      </x:c>
      <x:c r="H90" s="10" t="str">
        <x:v>focused reassessment</x:v>
      </x:c>
      <x:c r="I90" s="10" t="str">
        <x:v>Further study and authentic production briefs</x:v>
      </x:c>
      <x:c r="J90" s="10" t="str">
        <x:v>edit an unfamiliar supplied composition to meet a new audience constraint</x:v>
      </x:c>
      <x:c r="K90" s="10" t="str">
        <x:v>Planning draft</x:v>
      </x:c>
      <x:c r="L90" s="10" t="str">
        <x:v>Daily Lessons and Planned Gradebooks</x:v>
      </x:c>
    </x:row>
    <x:row r="91" ht="100" customHeight="1">
      <x:c r="A91" s="10" t="str">
        <x:v>COM11</x:v>
      </x:c>
      <x:c r="B91" s="12" t="n">
        <x:v>46268.5</x:v>
      </x:c>
      <x:c r="C91" s="10" t="n">
        <x:v>1</x:v>
      </x:c>
      <x:c r="D91" s="10" t="str">
        <x:v>com11-26-s01-d01</x:v>
      </x:c>
      <x:c r="E91" s="10" t="str">
        <x:v>Baseline and communication-history object discussion</x:v>
      </x:c>
      <x:c r="F91" s="10" t="n">
        <x:v>70</x:v>
      </x:c>
      <x:c r="G91" s="10" t="str">
        <x:v>File/device baseline and everyday visual/technical experience</x:v>
      </x:c>
      <x:c r="H91" s="10" t="str">
        <x:v>communication history in objects</x:v>
      </x:c>
      <x:c r="I91" s="10" t="str">
        <x:v>Compare industry roles and personal strengths</x:v>
      </x:c>
      <x:c r="J91" s="10" t="str">
        <x:v>On a small supplied example, apply communication history in objects with one changed input; explain the result. Keep the remaining structure supplied.</x:v>
      </x:c>
      <x:c r="K91" s="10" t="str">
        <x:v>Planning draft</x:v>
      </x:c>
      <x:c r="L91" s="10" t="str">
        <x:v>Daily Lessons and Planned Gradebooks</x:v>
      </x:c>
    </x:row>
    <x:row r="92" ht="100" customHeight="1">
      <x:c r="A92" s="10" t="str">
        <x:v>COM11</x:v>
      </x:c>
      <x:c r="B92" s="12" t="n">
        <x:v>46269.5</x:v>
      </x:c>
      <x:c r="C92" s="10" t="n">
        <x:v>2</x:v>
      </x:c>
      <x:c r="D92" s="10" t="str">
        <x:v>com11-26-s01-d02</x:v>
      </x:c>
      <x:c r="E92" s="10" t="str">
        <x:v>Compare industry roles and personal strengths</x:v>
      </x:c>
      <x:c r="F92" s="10" t="n">
        <x:v>70</x:v>
      </x:c>
      <x:c r="G92" s="10" t="str">
        <x:v>Baseline and communication-history object discussion</x:v>
      </x:c>
      <x:c r="H92" s="10" t="str">
        <x:v>industry roles and strengths</x:v>
      </x:c>
      <x:c r="I92" s="10" t="str">
        <x:v>Paper facade design brief</x:v>
      </x:c>
      <x:c r="J92" s="10" t="str">
        <x:v>On a small supplied example, apply industry roles and strengths with one changed input; explain the result. Keep the remaining structure supplied.</x:v>
      </x:c>
      <x:c r="K92" s="10" t="str">
        <x:v>Planning draft</x:v>
      </x:c>
      <x:c r="L92" s="10" t="str">
        <x:v>Daily Lessons and Planned Gradebooks</x:v>
      </x:c>
    </x:row>
    <x:row r="93" ht="100" customHeight="1">
      <x:c r="A93" s="10" t="str">
        <x:v>COM11</x:v>
      </x:c>
      <x:c r="B93" s="12" t="n">
        <x:v>46273.5</x:v>
      </x:c>
      <x:c r="C93" s="10" t="n">
        <x:v>3</x:v>
      </x:c>
      <x:c r="D93" s="10" t="str">
        <x:v>com11-26-s01-d03</x:v>
      </x:c>
      <x:c r="E93" s="10" t="str">
        <x:v>Paper facade design brief</x:v>
      </x:c>
      <x:c r="F93" s="10" t="n">
        <x:v>70</x:v>
      </x:c>
      <x:c r="G93" s="10" t="str">
        <x:v>Compare industry roles and personal strengths</x:v>
      </x:c>
      <x:c r="H93" s="10" t="str">
        <x:v>audience and facade brief</x:v>
      </x:c>
      <x:c r="I93" s="10" t="str">
        <x:v>Guided materials and life-cycle mini-lab</x:v>
      </x:c>
      <x:c r="J93" s="10" t="str">
        <x:v>On a small supplied example, apply audience and facade brief with one changed input; explain the result. Keep the remaining structure supplied.</x:v>
      </x:c>
      <x:c r="K93" s="10" t="str">
        <x:v>Planning draft</x:v>
      </x:c>
      <x:c r="L93" s="10" t="str">
        <x:v>Daily Lessons and Planned Gradebooks</x:v>
      </x:c>
    </x:row>
    <x:row r="94" ht="100" customHeight="1">
      <x:c r="A94" s="10" t="str">
        <x:v>COM11</x:v>
      </x:c>
      <x:c r="B94" s="12" t="n">
        <x:v>46274.5</x:v>
      </x:c>
      <x:c r="C94" s="10" t="n">
        <x:v>4</x:v>
      </x:c>
      <x:c r="D94" s="10" t="str">
        <x:v>com11-26-s01-d04</x:v>
      </x:c>
      <x:c r="E94" s="10" t="str">
        <x:v>Guided materials and life-cycle mini-lab</x:v>
      </x:c>
      <x:c r="F94" s="10" t="n">
        <x:v>70</x:v>
      </x:c>
      <x:c r="G94" s="10" t="str">
        <x:v>Paper facade design brief</x:v>
      </x:c>
      <x:c r="H94" s="10" t="str">
        <x:v>materials and life cycle</x:v>
      </x:c>
      <x:c r="I94" s="10" t="str">
        <x:v>Safe hand-tool and assembly practice</x:v>
      </x:c>
      <x:c r="J94" s="10" t="str">
        <x:v>On a small supplied example, apply materials and life cycle with one changed input; explain the result. Keep the remaining structure supplied.</x:v>
      </x:c>
      <x:c r="K94" s="10" t="str">
        <x:v>Planning draft</x:v>
      </x:c>
      <x:c r="L94" s="10" t="str">
        <x:v>Daily Lessons and Planned Gradebooks</x:v>
      </x:c>
    </x:row>
    <x:row r="95" ht="100" customHeight="1">
      <x:c r="A95" s="10" t="str">
        <x:v>COM11</x:v>
      </x:c>
      <x:c r="B95" s="12" t="n">
        <x:v>46275.5</x:v>
      </x:c>
      <x:c r="C95" s="10" t="n">
        <x:v>5</x:v>
      </x:c>
      <x:c r="D95" s="10" t="str">
        <x:v>com11-26-s01-d05</x:v>
      </x:c>
      <x:c r="E95" s="10" t="str">
        <x:v>Safe hand-tool and assembly practice</x:v>
      </x:c>
      <x:c r="F95" s="10" t="n">
        <x:v>70</x:v>
      </x:c>
      <x:c r="G95" s="10" t="str">
        <x:v>Guided materials and life-cycle mini-lab</x:v>
      </x:c>
      <x:c r="H95" s="10" t="str">
        <x:v>safe hand-tool routines</x:v>
      </x:c>
      <x:c r="I95" s="10" t="str">
        <x:v>Prototype facade and graphic message</x:v>
      </x:c>
      <x:c r="J95" s="10" t="str">
        <x:v>On a small supplied example, apply safe hand-tool routines with one changed input; explain the result. Keep the remaining structure supplied.</x:v>
      </x:c>
      <x:c r="K95" s="10" t="str">
        <x:v>Planning draft</x:v>
      </x:c>
      <x:c r="L95" s="10" t="str">
        <x:v>Daily Lessons and Planned Gradebooks</x:v>
      </x:c>
    </x:row>
    <x:row r="96" ht="100" customHeight="1">
      <x:c r="A96" s="10" t="str">
        <x:v>COM11</x:v>
      </x:c>
      <x:c r="B96" s="12" t="n">
        <x:v>46276.5</x:v>
      </x:c>
      <x:c r="C96" s="10" t="n">
        <x:v>6</x:v>
      </x:c>
      <x:c r="D96" s="10" t="str">
        <x:v>com11-26-s01-d06</x:v>
      </x:c>
      <x:c r="E96" s="10" t="str">
        <x:v>Prototype facade and graphic message</x:v>
      </x:c>
      <x:c r="F96" s="10" t="n">
        <x:v>70</x:v>
      </x:c>
      <x:c r="G96" s="10" t="str">
        <x:v>Safe hand-tool and assembly practice</x:v>
      </x:c>
      <x:c r="H96" s="10" t="str">
        <x:v>paper facade assembly</x:v>
      </x:c>
      <x:c r="I96" s="10" t="str">
        <x:v>Peer audience test</x:v>
      </x:c>
      <x:c r="J96" s="10" t="str">
        <x:v>change the facade for a new visitor or accessibility need</x:v>
      </x:c>
      <x:c r="K96" s="10" t="str">
        <x:v>Planning draft</x:v>
      </x:c>
      <x:c r="L96" s="10" t="str">
        <x:v>Daily Lessons and Planned Gradebooks</x:v>
      </x:c>
    </x:row>
    <x:row r="97" ht="100" customHeight="1">
      <x:c r="A97" s="10" t="str">
        <x:v>COM11</x:v>
      </x:c>
      <x:c r="B97" s="12" t="n">
        <x:v>46279.5</x:v>
      </x:c>
      <x:c r="C97" s="10" t="n">
        <x:v>7</x:v>
      </x:c>
      <x:c r="D97" s="10" t="str">
        <x:v>com11-26-s01-d07</x:v>
      </x:c>
      <x:c r="E97" s="10" t="str">
        <x:v>Citrus Rush — Build the hero image</x:v>
      </x:c>
      <x:c r="F97" s="10" t="n">
        <x:v>70</x:v>
      </x:c>
      <x:c r="G97" s="10" t="str">
        <x:v>Earlier guided image building, including Butterfly where completed; model the action inside this ad if it is new.</x:v>
      </x:c>
      <x:c r="H97" s="10" t="str">
        <x:v>Import, select, mask and place the product inside a complete ad composition.</x:v>
      </x:c>
      <x:c r="I97" s="10" t="str">
        <x:v>Make the product occupy a scene</x:v>
      </x:c>
      <x:c r="J97" s="10" t="str">
        <x:v>Watch mask-thumbnail selection, one conceal/restore action and a saved editable file. Record the assistance supplied.</x:v>
      </x:c>
      <x:c r="K97" s="10" t="str">
        <x:v>Needs photographs and genuine demonstration captures</x:v>
      </x:c>
      <x:c r="L97" s="10" t="str">
        <x:v>Studio Revision; dated base retained</x:v>
      </x:c>
    </x:row>
    <x:row r="98" ht="100" customHeight="1">
      <x:c r="A98" s="10" t="str">
        <x:v>COM11</x:v>
      </x:c>
      <x:c r="B98" s="12" t="n">
        <x:v>46280.5</x:v>
      </x:c>
      <x:c r="C98" s="10" t="n">
        <x:v>8</x:v>
      </x:c>
      <x:c r="D98" s="10" t="str">
        <x:v>com11-26-s01-d08</x:v>
      </x:c>
      <x:c r="E98" s="10" t="str">
        <x:v>Citrus Rush — Make the product occupy a scene</x:v>
      </x:c>
      <x:c r="F98" s="10" t="n">
        <x:v>70</x:v>
      </x:c>
      <x:c r="G98" s="10" t="str">
        <x:v>Build the hero image</x:v>
      </x:c>
      <x:c r="H98" s="10" t="str">
        <x:v>Use relative scale, layer order and a separately editable shadow to create depth.</x:v>
      </x:c>
      <x:c r="I98" s="10" t="str">
        <x:v>Finish the commercial-ad treatment</x:v>
      </x:c>
      <x:c r="J98" s="10" t="str">
        <x:v>Observe the student predict which object will appear in front before moving a layer, then check the result.</x:v>
      </x:c>
      <x:c r="K98" s="10" t="str">
        <x:v>Needs photographs and genuine demonstration captures</x:v>
      </x:c>
      <x:c r="L98" s="10" t="str">
        <x:v>Studio Revision; dated base retained</x:v>
      </x:c>
    </x:row>
    <x:row r="99" ht="100" customHeight="1">
      <x:c r="A99" s="10" t="str">
        <x:v>COM11</x:v>
      </x:c>
      <x:c r="B99" s="12" t="n">
        <x:v>46281.5</x:v>
      </x:c>
      <x:c r="C99" s="10" t="n">
        <x:v>9</x:v>
      </x:c>
      <x:c r="D99" s="10" t="str">
        <x:v>com11-26-s01-d09</x:v>
      </x:c>
      <x:c r="E99" s="10" t="str">
        <x:v>Citrus Rush — Finish the commercial-ad treatment</x:v>
      </x:c>
      <x:c r="F99" s="10" t="n">
        <x:v>70</x:v>
      </x:c>
      <x:c r="G99" s="10" t="str">
        <x:v>Make the product occupy a scene</x:v>
      </x:c>
      <x:c r="H99" s="10" t="str">
        <x:v>Use editable type and selective adjustment to connect the image treatment to the message.</x:v>
      </x:c>
      <x:c r="I99" s="10" t="str">
        <x:v>Make your own version of the brief</x:v>
      </x:c>
      <x:c r="J99" s="10" t="str">
        <x:v>Observe creation of editable text and, where taught, targeting of an adjustment to the intended layer.</x:v>
      </x:c>
      <x:c r="K99" s="10" t="str">
        <x:v>Needs photographs and genuine demonstration captures</x:v>
      </x:c>
      <x:c r="L99" s="10" t="str">
        <x:v>Studio Revision; dated base retained</x:v>
      </x:c>
    </x:row>
    <x:row r="100" ht="100" customHeight="1">
      <x:c r="A100" s="10" t="str">
        <x:v>COM11</x:v>
      </x:c>
      <x:c r="B100" s="12" t="n">
        <x:v>46282.5</x:v>
      </x:c>
      <x:c r="C100" s="10" t="n">
        <x:v>10</x:v>
      </x:c>
      <x:c r="D100" s="10" t="str">
        <x:v>com11-26-s01-d10</x:v>
      </x:c>
      <x:c r="E100" s="10" t="str">
        <x:v>Citrus Rush — Make your own version of the brief</x:v>
      </x:c>
      <x:c r="F100" s="10" t="n">
        <x:v>70</x:v>
      </x:c>
      <x:c r="G100" s="10" t="str">
        <x:v>Finish the commercial-ad treatment</x:v>
      </x:c>
      <x:c r="H100" s="10" t="str">
        <x:v>Reuse the taught process for a changed message, arrangement or audience.</x:v>
      </x:c>
      <x:c r="I100" s="10" t="str">
        <x:v>Deliver, defend and connect to the next build</x:v>
      </x:c>
      <x:c r="J100" s="10" t="str">
        <x:v>Sample the changed attempt before supplying a solution. Approved accommodations remain available; record instructional hints separately.</x:v>
      </x:c>
      <x:c r="K100" s="10" t="str">
        <x:v>Needs photographs and genuine demonstration captures</x:v>
      </x:c>
      <x:c r="L100" s="10" t="str">
        <x:v>Studio Revision; dated base retained</x:v>
      </x:c>
    </x:row>
    <x:row r="101" ht="100" customHeight="1">
      <x:c r="A101" s="10" t="str">
        <x:v>COM11</x:v>
      </x:c>
      <x:c r="B101" s="12" t="n">
        <x:v>46283.5</x:v>
      </x:c>
      <x:c r="C101" s="10" t="n">
        <x:v>11</x:v>
      </x:c>
      <x:c r="D101" s="10" t="str">
        <x:v>com11-26-s02-d01</x:v>
      </x:c>
      <x:c r="E101" s="10" t="str">
        <x:v>Citrus Rush — Deliver, defend and connect to the next build</x:v>
      </x:c>
      <x:c r="F101" s="10" t="n">
        <x:v>70</x:v>
      </x:c>
      <x:c r="G101" s="10" t="str">
        <x:v>Make your own version of the brief</x:v>
      </x:c>
      <x:c r="H101" s="10" t="str">
        <x:v>Check the actual export and demonstrate a small unprompted change.</x:v>
      </x:c>
      <x:c r="I101" s="10" t="str">
        <x:v>Graphic identity / label / fabricated sign</x:v>
      </x:c>
      <x:c r="J101" s="10" t="str">
        <x:v>Sample 4–6 short live changes/defences during the longer work block. Use a rolling roster and later opportunities; do not claim every learner was observed today.</x:v>
      </x:c>
      <x:c r="K101" s="10" t="str">
        <x:v>Needs photographs and genuine demonstration captures</x:v>
      </x:c>
      <x:c r="L101" s="10" t="str">
        <x:v>Studio Revision; dated base retained</x:v>
      </x:c>
    </x:row>
    <x:row r="102" ht="100" customHeight="1">
      <x:c r="A102" s="10" t="str">
        <x:v>COM11</x:v>
      </x:c>
      <x:c r="B102" s="12" t="n">
        <x:v>46286.5</x:v>
      </x:c>
      <x:c r="C102" s="10" t="n">
        <x:v>12</x:v>
      </x:c>
      <x:c r="D102" s="10" t="str">
        <x:v>com11-26-s02-d02</x:v>
      </x:c>
      <x:c r="E102" s="10" t="str">
        <x:v>Demonstrate hierarchy colour and type</x:v>
      </x:c>
      <x:c r="F102" s="10" t="n">
        <x:v>70</x:v>
      </x:c>
      <x:c r="G102" s="10" t="str">
        <x:v>Retrieve audience brief; study signs</x:v>
      </x:c>
      <x:c r="H102" s="10" t="str">
        <x:v>hierarchy, colour and type</x:v>
      </x:c>
      <x:c r="I102" s="10" t="str">
        <x:v>Guided design and output lab</x:v>
      </x:c>
      <x:c r="J102" s="10" t="str">
        <x:v>On a small supplied example, apply hierarchy, colour and type with one changed input; explain the result. Keep the remaining structure supplied.</x:v>
      </x:c>
      <x:c r="K102" s="10" t="str">
        <x:v>Planning draft</x:v>
      </x:c>
      <x:c r="L102" s="10" t="str">
        <x:v>Daily Lessons and Planned Gradebooks</x:v>
      </x:c>
    </x:row>
    <x:row r="103" ht="100" customHeight="1">
      <x:c r="A103" s="10" t="str">
        <x:v>COM11</x:v>
      </x:c>
      <x:c r="B103" s="12" t="n">
        <x:v>46287.5</x:v>
      </x:c>
      <x:c r="C103" s="10" t="n">
        <x:v>13</x:v>
      </x:c>
      <x:c r="D103" s="10" t="str">
        <x:v>com11-26-s02-d03</x:v>
      </x:c>
      <x:c r="E103" s="10" t="str">
        <x:v>Guided design and output lab</x:v>
      </x:c>
      <x:c r="F103" s="10" t="n">
        <x:v>70</x:v>
      </x:c>
      <x:c r="G103" s="10" t="str">
        <x:v>Demonstrate hierarchy colour and type</x:v>
      </x:c>
      <x:c r="H103" s="10" t="str">
        <x:v>digital layout and cut/export paths</x:v>
      </x:c>
      <x:c r="I103" s="10" t="str">
        <x:v>Paper proof and viewing-distance test</x:v>
      </x:c>
      <x:c r="J103" s="10" t="str">
        <x:v>On a small supplied example, apply digital layout and cut/export paths with one changed input; explain the result. Keep the remaining structure supplied.</x:v>
      </x:c>
      <x:c r="K103" s="10" t="str">
        <x:v>Planning draft</x:v>
      </x:c>
      <x:c r="L103" s="10" t="str">
        <x:v>Daily Lessons and Planned Gradebooks</x:v>
      </x:c>
    </x:row>
    <x:row r="104" ht="100" customHeight="1">
      <x:c r="A104" s="10" t="str">
        <x:v>COM11</x:v>
      </x:c>
      <x:c r="B104" s="12" t="n">
        <x:v>46288.5</x:v>
      </x:c>
      <x:c r="C104" s="10" t="n">
        <x:v>14</x:v>
      </x:c>
      <x:c r="D104" s="10" t="str">
        <x:v>com11-26-s02-d04</x:v>
      </x:c>
      <x:c r="E104" s="10" t="str">
        <x:v>Paper proof and viewing-distance test</x:v>
      </x:c>
      <x:c r="F104" s="10" t="n">
        <x:v>70</x:v>
      </x:c>
      <x:c r="G104" s="10" t="str">
        <x:v>Guided design and output lab</x:v>
      </x:c>
      <x:c r="H104" s="10" t="str">
        <x:v>paper proof at scale</x:v>
      </x:c>
      <x:c r="I104" s="10" t="str">
        <x:v>Develop personal house identity</x:v>
      </x:c>
      <x:c r="J104" s="10" t="str">
        <x:v>On a small supplied example, apply paper proof at scale with one changed input; explain the result. Keep the remaining structure supplied.</x:v>
      </x:c>
      <x:c r="K104" s="10" t="str">
        <x:v>Planning draft</x:v>
      </x:c>
      <x:c r="L104" s="10" t="str">
        <x:v>Daily Lessons and Planned Gradebooks</x:v>
      </x:c>
    </x:row>
    <x:row r="105" ht="100" customHeight="1">
      <x:c r="A105" s="10" t="str">
        <x:v>COM11</x:v>
      </x:c>
      <x:c r="B105" s="12" t="n">
        <x:v>46289.5</x:v>
      </x:c>
      <x:c r="C105" s="10" t="n">
        <x:v>15</x:v>
      </x:c>
      <x:c r="D105" s="10" t="str">
        <x:v>com11-26-s02-d05</x:v>
      </x:c>
      <x:c r="E105" s="10" t="str">
        <x:v>Develop personal house identity</x:v>
      </x:c>
      <x:c r="F105" s="10" t="n">
        <x:v>70</x:v>
      </x:c>
      <x:c r="G105" s="10" t="str">
        <x:v>Paper proof and viewing-distance test</x:v>
      </x:c>
      <x:c r="H105" s="10" t="str">
        <x:v>house identity system</x:v>
      </x:c>
      <x:c r="I105" s="10" t="str">
        <x:v>Produce coordinated digital sign assets</x:v>
      </x:c>
      <x:c r="J105" s="10" t="str">
        <x:v>On a small supplied example, apply house identity system with one changed input; explain the result. Keep the remaining structure supplied.</x:v>
      </x:c>
      <x:c r="K105" s="10" t="str">
        <x:v>Planning draft</x:v>
      </x:c>
      <x:c r="L105" s="10" t="str">
        <x:v>Daily Lessons and Planned Gradebooks</x:v>
      </x:c>
    </x:row>
    <x:row r="106" ht="100" customHeight="1">
      <x:c r="A106" s="10" t="str">
        <x:v>COM11</x:v>
      </x:c>
      <x:c r="B106" s="12" t="n">
        <x:v>46293.5</x:v>
      </x:c>
      <x:c r="C106" s="10" t="n">
        <x:v>16</x:v>
      </x:c>
      <x:c r="D106" s="10" t="str">
        <x:v>com11-26-s02-d06</x:v>
      </x:c>
      <x:c r="E106" s="10" t="str">
        <x:v>Produce coordinated digital sign assets</x:v>
      </x:c>
      <x:c r="F106" s="10" t="n">
        <x:v>70</x:v>
      </x:c>
      <x:c r="G106" s="10" t="str">
        <x:v>Develop personal house identity</x:v>
      </x:c>
      <x:c r="H106" s="10" t="str">
        <x:v>coordinated sign assets</x:v>
      </x:c>
      <x:c r="I106" s="10" t="str">
        <x:v>Peer critique against message and access</x:v>
      </x:c>
      <x:c r="J106" s="10" t="str">
        <x:v>make the sign readable from a greater viewing distance</x:v>
      </x:c>
      <x:c r="K106" s="10" t="str">
        <x:v>Planning draft</x:v>
      </x:c>
      <x:c r="L106" s="10" t="str">
        <x:v>Daily Lessons and Planned Gradebooks</x:v>
      </x:c>
    </x:row>
    <x:row r="107" ht="100" customHeight="1">
      <x:c r="A107" s="10" t="str">
        <x:v>COM11</x:v>
      </x:c>
      <x:c r="B107" s="12" t="n">
        <x:v>46294.5</x:v>
      </x:c>
      <x:c r="C107" s="10" t="n">
        <x:v>17</x:v>
      </x:c>
      <x:c r="D107" s="10" t="str">
        <x:v>com11-26-s02-d07</x:v>
      </x:c>
      <x:c r="E107" s="10" t="str">
        <x:v>Peer critique against message and access</x:v>
      </x:c>
      <x:c r="F107" s="10" t="n">
        <x:v>70</x:v>
      </x:c>
      <x:c r="G107" s="10" t="str">
        <x:v>Produce coordinated digital sign assets</x:v>
      </x:c>
      <x:c r="H107" s="10" t="str">
        <x:v>legibility critique</x:v>
      </x:c>
      <x:c r="I107" s="10" t="str">
        <x:v>Independent signage kit and rationale</x:v>
      </x:c>
      <x:c r="J107" s="10" t="str">
        <x:v>make the sign readable from a greater viewing distance</x:v>
      </x:c>
      <x:c r="K107" s="10" t="str">
        <x:v>Planning draft</x:v>
      </x:c>
      <x:c r="L107" s="10" t="str">
        <x:v>Daily Lessons and Planned Gradebooks</x:v>
      </x:c>
    </x:row>
    <x:row r="108" ht="100" customHeight="1">
      <x:c r="A108" s="10" t="str">
        <x:v>COM11</x:v>
      </x:c>
      <x:c r="B108" s="12" t="n">
        <x:v>46296.5</x:v>
      </x:c>
      <x:c r="C108" s="10" t="n">
        <x:v>18</x:v>
      </x:c>
      <x:c r="D108" s="10" t="str">
        <x:v>com11-26-s02-d08</x:v>
      </x:c>
      <x:c r="E108" s="10" t="str">
        <x:v>Independent signage kit and rationale</x:v>
      </x:c>
      <x:c r="F108" s="10" t="n">
        <x:v>70</x:v>
      </x:c>
      <x:c r="G108" s="10" t="str">
        <x:v>Peer critique against message and access</x:v>
      </x:c>
      <x:c r="H108" s="10" t="str">
        <x:v>independent sign rationale</x:v>
      </x:c>
      <x:c r="I108" s="10" t="str">
        <x:v>Revise; store files for fabrication</x:v>
      </x:c>
      <x:c r="J108" s="10" t="str">
        <x:v>make the sign readable from a greater viewing distance</x:v>
      </x:c>
      <x:c r="K108" s="10" t="str">
        <x:v>Planning draft</x:v>
      </x:c>
      <x:c r="L108" s="10" t="str">
        <x:v>Daily Lessons and Planned Gradebooks</x:v>
      </x:c>
    </x:row>
    <x:row r="109" ht="100" customHeight="1">
      <x:c r="A109" s="10" t="str">
        <x:v>COM11</x:v>
      </x:c>
      <x:c r="B109" s="12" t="n">
        <x:v>46297.5</x:v>
      </x:c>
      <x:c r="C109" s="10" t="n">
        <x:v>19</x:v>
      </x:c>
      <x:c r="D109" s="10" t="str">
        <x:v>com11-26-s02-d09</x:v>
      </x:c>
      <x:c r="E109" s="10" t="str">
        <x:v>Revise; store files for fabrication</x:v>
      </x:c>
      <x:c r="F109" s="10" t="n">
        <x:v>70</x:v>
      </x:c>
      <x:c r="G109" s="10" t="str">
        <x:v>Independent signage kit and rationale</x:v>
      </x:c>
      <x:c r="H109" s="10" t="str">
        <x:v>production-ready file naming</x:v>
      </x:c>
      <x:c r="I109" s="10" t="str">
        <x:v>Fabricated signage and display promotion</x:v>
      </x:c>
      <x:c r="J109" s="10" t="str">
        <x:v>make the sign readable from a greater viewing distance</x:v>
      </x:c>
      <x:c r="K109" s="10" t="str">
        <x:v>Planning draft</x:v>
      </x:c>
      <x:c r="L109" s="10" t="str">
        <x:v>Daily Lessons and Planned Gradebooks</x:v>
      </x:c>
    </x:row>
    <x:row r="110" ht="100" customHeight="1">
      <x:c r="A110" s="10" t="str">
        <x:v>COM11</x:v>
      </x:c>
      <x:c r="B110" s="12" t="n">
        <x:v>46300.5</x:v>
      </x:c>
      <x:c r="C110" s="10" t="n">
        <x:v>20</x:v>
      </x:c>
      <x:c r="D110" s="10" t="str">
        <x:v>com11-26-s03-d01</x:v>
      </x:c>
      <x:c r="E110" s="10" t="str">
        <x:v>Camera care and tripod demonstration</x:v>
      </x:c>
      <x:c r="F110" s="10" t="n">
        <x:v>70</x:v>
      </x:c>
      <x:c r="G110" s="10" t="str">
        <x:v>Revise; store files for fabrication</x:v>
      </x:c>
      <x:c r="H110" s="10" t="str">
        <x:v>camera care and safe support</x:v>
      </x:c>
      <x:c r="I110" s="10" t="str">
        <x:v>SLR exposure and composition rotation</x:v>
      </x:c>
      <x:c r="J110" s="10" t="str">
        <x:v>On a small supplied example, apply camera care and safe support with one changed input; explain the result. Keep the remaining structure supplied.</x:v>
      </x:c>
      <x:c r="K110" s="10" t="str">
        <x:v>Planning draft</x:v>
      </x:c>
      <x:c r="L110" s="10" t="str">
        <x:v>Daily Lessons and Planned Gradebooks</x:v>
      </x:c>
    </x:row>
    <x:row r="111" ht="100" customHeight="1">
      <x:c r="A111" s="10" t="str">
        <x:v>COM11</x:v>
      </x:c>
      <x:c r="B111" s="12" t="n">
        <x:v>46301.5</x:v>
      </x:c>
      <x:c r="C111" s="10" t="n">
        <x:v>21</x:v>
      </x:c>
      <x:c r="D111" s="10" t="str">
        <x:v>com11-26-s03-d02</x:v>
      </x:c>
      <x:c r="E111" s="10" t="str">
        <x:v>SLR exposure and composition rotation</x:v>
      </x:c>
      <x:c r="F111" s="10" t="n">
        <x:v>70</x:v>
      </x:c>
      <x:c r="G111" s="10" t="str">
        <x:v>Camera care and tripod demonstration</x:v>
      </x:c>
      <x:c r="H111" s="10" t="str">
        <x:v>exposure and composition</x:v>
      </x:c>
      <x:c r="I111" s="10" t="str">
        <x:v>Scene lighting comparison</x:v>
      </x:c>
      <x:c r="J111" s="10" t="str">
        <x:v>On a small supplied example, apply exposure and composition with one changed input; explain the result. Keep the remaining structure supplied.</x:v>
      </x:c>
      <x:c r="K111" s="10" t="str">
        <x:v>Planning draft</x:v>
      </x:c>
      <x:c r="L111" s="10" t="str">
        <x:v>Daily Lessons and Planned Gradebooks</x:v>
      </x:c>
    </x:row>
    <x:row r="112" ht="100" customHeight="1">
      <x:c r="A112" s="10" t="str">
        <x:v>COM11</x:v>
      </x:c>
      <x:c r="B112" s="12" t="n">
        <x:v>46302.5</x:v>
      </x:c>
      <x:c r="C112" s="10" t="n">
        <x:v>22</x:v>
      </x:c>
      <x:c r="D112" s="10" t="str">
        <x:v>com11-26-s03-d03</x:v>
      </x:c>
      <x:c r="E112" s="10" t="str">
        <x:v>Scene lighting comparison</x:v>
      </x:c>
      <x:c r="F112" s="10" t="n">
        <x:v>70</x:v>
      </x:c>
      <x:c r="G112" s="10" t="str">
        <x:v>SLR exposure and composition rotation</x:v>
      </x:c>
      <x:c r="H112" s="10" t="str">
        <x:v>light direction and material surface</x:v>
      </x:c>
      <x:c r="I112" s="10" t="str">
        <x:v>Guided contact sheet and format lab</x:v>
      </x:c>
      <x:c r="J112" s="10" t="str">
        <x:v>On a small supplied example, apply light direction and material surface with one changed input; explain the result. Keep the remaining structure supplied.</x:v>
      </x:c>
      <x:c r="K112" s="10" t="str">
        <x:v>Planning draft</x:v>
      </x:c>
      <x:c r="L112" s="10" t="str">
        <x:v>Daily Lessons and Planned Gradebooks</x:v>
      </x:c>
    </x:row>
    <x:row r="113" ht="100" customHeight="1">
      <x:c r="A113" s="10" t="str">
        <x:v>COM11</x:v>
      </x:c>
      <x:c r="B113" s="12" t="n">
        <x:v>46303.5</x:v>
      </x:c>
      <x:c r="C113" s="10" t="n">
        <x:v>23</x:v>
      </x:c>
      <x:c r="D113" s="10" t="str">
        <x:v>com11-26-s03-d04</x:v>
      </x:c>
      <x:c r="E113" s="10" t="str">
        <x:v>Guided contact sheet and format lab</x:v>
      </x:c>
      <x:c r="F113" s="10" t="n">
        <x:v>70</x:v>
      </x:c>
      <x:c r="G113" s="10" t="str">
        <x:v>Scene lighting comparison</x:v>
      </x:c>
      <x:c r="H113" s="10" t="str">
        <x:v>resolution and file formats</x:v>
      </x:c>
      <x:c r="I113" s="10" t="str">
        <x:v>Capture facade and material details</x:v>
      </x:c>
      <x:c r="J113" s="10" t="str">
        <x:v>On a small supplied example, apply resolution and file formats with one changed input; explain the result. Keep the remaining structure supplied.</x:v>
      </x:c>
      <x:c r="K113" s="10" t="str">
        <x:v>Planning draft</x:v>
      </x:c>
      <x:c r="L113" s="10" t="str">
        <x:v>Daily Lessons and Planned Gradebooks</x:v>
      </x:c>
    </x:row>
    <x:row r="114" ht="100" customHeight="1">
      <x:c r="A114" s="10" t="str">
        <x:v>COM11</x:v>
      </x:c>
      <x:c r="B114" s="12" t="n">
        <x:v>46304.5</x:v>
      </x:c>
      <x:c r="C114" s="10" t="n">
        <x:v>24</x:v>
      </x:c>
      <x:c r="D114" s="10" t="str">
        <x:v>com11-26-s03-d05</x:v>
      </x:c>
      <x:c r="E114" s="10" t="str">
        <x:v>Capture facade and material details</x:v>
      </x:c>
      <x:c r="F114" s="10" t="n">
        <x:v>70</x:v>
      </x:c>
      <x:c r="G114" s="10" t="str">
        <x:v>Guided contact sheet and format lab</x:v>
      </x:c>
      <x:c r="H114" s="10" t="str">
        <x:v>capture facade/joint details</x:v>
      </x:c>
      <x:c r="I114" s="10" t="str">
        <x:v>Sequence photographs into a design story</x:v>
      </x:c>
      <x:c r="J114" s="10" t="str">
        <x:v>On a small supplied example, apply capture facade/joint details with one changed input; explain the result. Keep the remaining structure supplied.</x:v>
      </x:c>
      <x:c r="K114" s="10" t="str">
        <x:v>Planning draft</x:v>
      </x:c>
      <x:c r="L114" s="10" t="str">
        <x:v>Daily Lessons and Planned Gradebooks</x:v>
      </x:c>
    </x:row>
    <x:row r="115" ht="100" customHeight="1">
      <x:c r="A115" s="10" t="str">
        <x:v>COM11</x:v>
      </x:c>
      <x:c r="B115" s="12" t="n">
        <x:v>46308.5</x:v>
      </x:c>
      <x:c r="C115" s="10" t="n">
        <x:v>25</x:v>
      </x:c>
      <x:c r="D115" s="10" t="str">
        <x:v>com11-26-s03-d06</x:v>
      </x:c>
      <x:c r="E115" s="10" t="str">
        <x:v>Sequence photographs into a design story</x:v>
      </x:c>
      <x:c r="F115" s="10" t="n">
        <x:v>70</x:v>
      </x:c>
      <x:c r="G115" s="10" t="str">
        <x:v>Capture facade and material details</x:v>
      </x:c>
      <x:c r="H115" s="10" t="str">
        <x:v>sequence a design story</x:v>
      </x:c>
      <x:c r="I115" s="10" t="str">
        <x:v>Critique image clarity and representation</x:v>
      </x:c>
      <x:c r="J115" s="10" t="str">
        <x:v>photograph the same joint so another builder can understand its fit</x:v>
      </x:c>
      <x:c r="K115" s="10" t="str">
        <x:v>Planning draft</x:v>
      </x:c>
      <x:c r="L115" s="10" t="str">
        <x:v>Daily Lessons and Planned Gradebooks</x:v>
      </x:c>
    </x:row>
    <x:row r="116" ht="100" customHeight="1">
      <x:c r="A116" s="10" t="str">
        <x:v>COM11</x:v>
      </x:c>
      <x:c r="B116" s="12" t="n">
        <x:v>46309.5</x:v>
      </x:c>
      <x:c r="C116" s="10" t="n">
        <x:v>26</x:v>
      </x:c>
      <x:c r="D116" s="10" t="str">
        <x:v>com11-26-s03-d07</x:v>
      </x:c>
      <x:c r="E116" s="10" t="str">
        <x:v>Critique image clarity and representation</x:v>
      </x:c>
      <x:c r="F116" s="10" t="n">
        <x:v>70</x:v>
      </x:c>
      <x:c r="G116" s="10" t="str">
        <x:v>Sequence photographs into a design story</x:v>
      </x:c>
      <x:c r="H116" s="10" t="str">
        <x:v>clarity and representation</x:v>
      </x:c>
      <x:c r="I116" s="10" t="str">
        <x:v>Independent photo story and explanation</x:v>
      </x:c>
      <x:c r="J116" s="10" t="str">
        <x:v>photograph the same joint so another builder can understand its fit</x:v>
      </x:c>
      <x:c r="K116" s="10" t="str">
        <x:v>Planning draft</x:v>
      </x:c>
      <x:c r="L116" s="10" t="str">
        <x:v>Daily Lessons and Planned Gradebooks</x:v>
      </x:c>
    </x:row>
    <x:row r="117" ht="100" customHeight="1">
      <x:c r="A117" s="10" t="str">
        <x:v>COM11</x:v>
      </x:c>
      <x:c r="B117" s="12" t="n">
        <x:v>46310.5</x:v>
      </x:c>
      <x:c r="C117" s="10" t="n">
        <x:v>27</x:v>
      </x:c>
      <x:c r="D117" s="10" t="str">
        <x:v>com11-26-s03-d08</x:v>
      </x:c>
      <x:c r="E117" s="10" t="str">
        <x:v>Independent photo story and explanation</x:v>
      </x:c>
      <x:c r="F117" s="10" t="n">
        <x:v>70</x:v>
      </x:c>
      <x:c r="G117" s="10" t="str">
        <x:v>Critique image clarity and representation</x:v>
      </x:c>
      <x:c r="H117" s="10" t="str">
        <x:v>individual shot explanation</x:v>
      </x:c>
      <x:c r="I117" s="10" t="str">
        <x:v>Reshoot and export</x:v>
      </x:c>
      <x:c r="J117" s="10" t="str">
        <x:v>photograph the same joint so another builder can understand its fit</x:v>
      </x:c>
      <x:c r="K117" s="10" t="str">
        <x:v>Planning draft</x:v>
      </x:c>
      <x:c r="L117" s="10" t="str">
        <x:v>Daily Lessons and Planned Gradebooks</x:v>
      </x:c>
    </x:row>
    <x:row r="118" ht="100" customHeight="1">
      <x:c r="A118" s="10" t="str">
        <x:v>COM11</x:v>
      </x:c>
      <x:c r="B118" s="12" t="n">
        <x:v>46311.5</x:v>
      </x:c>
      <x:c r="C118" s="10" t="n">
        <x:v>28</x:v>
      </x:c>
      <x:c r="D118" s="10" t="str">
        <x:v>com11-26-s03-d09</x:v>
      </x:c>
      <x:c r="E118" s="10" t="str">
        <x:v>Reshoot and export</x:v>
      </x:c>
      <x:c r="F118" s="10" t="n">
        <x:v>70</x:v>
      </x:c>
      <x:c r="G118" s="10" t="str">
        <x:v>Independent photo story and explanation</x:v>
      </x:c>
      <x:c r="H118" s="10" t="str">
        <x:v>reshoot/export</x:v>
      </x:c>
      <x:c r="I118" s="10" t="str">
        <x:v>Build documentation promotional media and portfolio</x:v>
      </x:c>
      <x:c r="J118" s="10" t="str">
        <x:v>photograph the same joint so another builder can understand its fit</x:v>
      </x:c>
      <x:c r="K118" s="10" t="str">
        <x:v>Planning draft</x:v>
      </x:c>
      <x:c r="L118" s="10" t="str">
        <x:v>Daily Lessons and Planned Gradebooks</x:v>
      </x:c>
    </x:row>
    <x:row r="119" ht="100" customHeight="1">
      <x:c r="A119" s="10" t="str">
        <x:v>COM11</x:v>
      </x:c>
      <x:c r="B119" s="12" t="n">
        <x:v>46314.5</x:v>
      </x:c>
      <x:c r="C119" s="10" t="n">
        <x:v>29</x:v>
      </x:c>
      <x:c r="D119" s="10" t="str">
        <x:v>com11-26-s04-d01</x:v>
      </x:c>
      <x:c r="E119" s="10" t="str">
        <x:v>Scale and measurement baseline</x:v>
      </x:c>
      <x:c r="F119" s="10" t="n">
        <x:v>70</x:v>
      </x:c>
      <x:c r="G119" s="10" t="str">
        <x:v>Reshoot and export</x:v>
      </x:c>
      <x:c r="H119" s="10" t="str">
        <x:v>units and real measurement</x:v>
      </x:c>
      <x:c r="I119" s="10" t="str">
        <x:v>Demonstrate units and modular wall model</x:v>
      </x:c>
      <x:c r="J119" s="10" t="str">
        <x:v>On a small supplied example, apply units and real measurement with one changed input; explain the result. Keep the remaining structure supplied.</x:v>
      </x:c>
      <x:c r="K119" s="10" t="str">
        <x:v>Planning draft</x:v>
      </x:c>
      <x:c r="L119" s="10" t="str">
        <x:v>Daily Lessons and Planned Gradebooks</x:v>
      </x:c>
    </x:row>
    <x:row r="120" ht="100" customHeight="1">
      <x:c r="A120" s="10" t="str">
        <x:v>COM11</x:v>
      </x:c>
      <x:c r="B120" s="12" t="n">
        <x:v>46315.5</x:v>
      </x:c>
      <x:c r="C120" s="10" t="n">
        <x:v>30</x:v>
      </x:c>
      <x:c r="D120" s="10" t="str">
        <x:v>com11-26-s04-d02</x:v>
      </x:c>
      <x:c r="E120" s="10" t="str">
        <x:v>Demonstrate units and modular wall model</x:v>
      </x:c>
      <x:c r="F120" s="10" t="n">
        <x:v>70</x:v>
      </x:c>
      <x:c r="G120" s="10" t="str">
        <x:v>Scale and measurement baseline</x:v>
      </x:c>
      <x:c r="H120" s="10" t="str">
        <x:v>modular wall dimensions</x:v>
      </x:c>
      <x:c r="I120" s="10" t="str">
        <x:v>Guided orthographic and isometric lab</x:v>
      </x:c>
      <x:c r="J120" s="10" t="str">
        <x:v>On a small supplied example, apply modular wall dimensions with one changed input; explain the result. Keep the remaining structure supplied.</x:v>
      </x:c>
      <x:c r="K120" s="10" t="str">
        <x:v>Planning draft</x:v>
      </x:c>
      <x:c r="L120" s="10" t="str">
        <x:v>Daily Lessons and Planned Gradebooks</x:v>
      </x:c>
    </x:row>
    <x:row r="121" ht="100" customHeight="1">
      <x:c r="A121" s="10" t="str">
        <x:v>COM11</x:v>
      </x:c>
      <x:c r="B121" s="12" t="n">
        <x:v>46316.5</x:v>
      </x:c>
      <x:c r="C121" s="10" t="n">
        <x:v>31</x:v>
      </x:c>
      <x:c r="D121" s="10" t="str">
        <x:v>com11-26-s04-d03</x:v>
      </x:c>
      <x:c r="E121" s="10" t="str">
        <x:v>Guided orthographic and isometric lab</x:v>
      </x:c>
      <x:c r="F121" s="10" t="n">
        <x:v>70</x:v>
      </x:c>
      <x:c r="G121" s="10" t="str">
        <x:v>Demonstrate units and modular wall model</x:v>
      </x:c>
      <x:c r="H121" s="10" t="str">
        <x:v>orthographic/isometric relationships</x:v>
      </x:c>
      <x:c r="I121" s="10" t="str">
        <x:v>Paper dimension and fit checkpoint</x:v>
      </x:c>
      <x:c r="J121" s="10" t="str">
        <x:v>On a small supplied example, apply orthographic/isometric relationships with one changed input; explain the result. Keep the remaining structure supplied.</x:v>
      </x:c>
      <x:c r="K121" s="10" t="str">
        <x:v>Planning draft</x:v>
      </x:c>
      <x:c r="L121" s="10" t="str">
        <x:v>Daily Lessons and Planned Gradebooks</x:v>
      </x:c>
    </x:row>
    <x:row r="122" ht="100" customHeight="1">
      <x:c r="A122" s="10" t="str">
        <x:v>COM11</x:v>
      </x:c>
      <x:c r="B122" s="12" t="n">
        <x:v>46317.5</x:v>
      </x:c>
      <x:c r="C122" s="10" t="n">
        <x:v>32</x:v>
      </x:c>
      <x:c r="D122" s="10" t="str">
        <x:v>com11-26-s04-d04</x:v>
      </x:c>
      <x:c r="E122" s="10" t="str">
        <x:v>Paper dimension and fit checkpoint</x:v>
      </x:c>
      <x:c r="F122" s="10" t="n">
        <x:v>70</x:v>
      </x:c>
      <x:c r="G122" s="10" t="str">
        <x:v>Guided orthographic and isometric lab</x:v>
      </x:c>
      <x:c r="H122" s="10" t="str">
        <x:v>paper fit check</x:v>
      </x:c>
      <x:c r="I122" s="10" t="str">
        <x:v>Design roof walls and connectors</x:v>
      </x:c>
      <x:c r="J122" s="10" t="str">
        <x:v>On a small supplied example, apply paper fit check with one changed input; explain the result. Keep the remaining structure supplied.</x:v>
      </x:c>
      <x:c r="K122" s="10" t="str">
        <x:v>Planning draft</x:v>
      </x:c>
      <x:c r="L122" s="10" t="str">
        <x:v>Daily Lessons and Planned Gradebooks</x:v>
      </x:c>
    </x:row>
    <x:row r="123" ht="100" customHeight="1">
      <x:c r="A123" s="10" t="str">
        <x:v>COM11</x:v>
      </x:c>
      <x:c r="B123" s="12" t="n">
        <x:v>46321.5</x:v>
      </x:c>
      <x:c r="C123" s="10" t="n">
        <x:v>33</x:v>
      </x:c>
      <x:c r="D123" s="10" t="str">
        <x:v>com11-26-s04-d05</x:v>
      </x:c>
      <x:c r="E123" s="10" t="str">
        <x:v>Design roof walls and connectors</x:v>
      </x:c>
      <x:c r="F123" s="10" t="n">
        <x:v>70</x:v>
      </x:c>
      <x:c r="G123" s="10" t="str">
        <x:v>Paper dimension and fit checkpoint</x:v>
      </x:c>
      <x:c r="H123" s="10" t="str">
        <x:v>wall/roof/connectors</x:v>
      </x:c>
      <x:c r="I123" s="10" t="str">
        <x:v>Create annotated production drawings</x:v>
      </x:c>
      <x:c r="J123" s="10" t="str">
        <x:v>On a small supplied example, apply wall/roof/connectors with one changed input; explain the result. Keep the remaining structure supplied.</x:v>
      </x:c>
      <x:c r="K123" s="10" t="str">
        <x:v>Planning draft</x:v>
      </x:c>
      <x:c r="L123" s="10" t="str">
        <x:v>Daily Lessons and Planned Gradebooks</x:v>
      </x:c>
    </x:row>
    <x:row r="124" ht="100" customHeight="1">
      <x:c r="A124" s="10" t="str">
        <x:v>COM11</x:v>
      </x:c>
      <x:c r="B124" s="12" t="n">
        <x:v>46322.5</x:v>
      </x:c>
      <x:c r="C124" s="10" t="n">
        <x:v>34</x:v>
      </x:c>
      <x:c r="D124" s="10" t="str">
        <x:v>com11-26-s04-d06</x:v>
      </x:c>
      <x:c r="E124" s="10" t="str">
        <x:v>Create annotated production drawings</x:v>
      </x:c>
      <x:c r="F124" s="10" t="n">
        <x:v>70</x:v>
      </x:c>
      <x:c r="G124" s="10" t="str">
        <x:v>Design roof walls and connectors</x:v>
      </x:c>
      <x:c r="H124" s="10" t="str">
        <x:v>dimensions and symbols</x:v>
      </x:c>
      <x:c r="I124" s="10" t="str">
        <x:v>Peer buildability check</x:v>
      </x:c>
      <x:c r="J124" s="10" t="str">
        <x:v>change one wall length and repair every dependent part</x:v>
      </x:c>
      <x:c r="K124" s="10" t="str">
        <x:v>Planning draft</x:v>
      </x:c>
      <x:c r="L124" s="10" t="str">
        <x:v>Daily Lessons and Planned Gradebooks</x:v>
      </x:c>
    </x:row>
    <x:row r="125" ht="100" customHeight="1">
      <x:c r="A125" s="10" t="str">
        <x:v>COM11</x:v>
      </x:c>
      <x:c r="B125" s="12" t="n">
        <x:v>46323.5</x:v>
      </x:c>
      <x:c r="C125" s="10" t="n">
        <x:v>35</x:v>
      </x:c>
      <x:c r="D125" s="10" t="str">
        <x:v>com11-26-s04-d07</x:v>
      </x:c>
      <x:c r="E125" s="10" t="str">
        <x:v>Peer buildability check</x:v>
      </x:c>
      <x:c r="F125" s="10" t="n">
        <x:v>70</x:v>
      </x:c>
      <x:c r="G125" s="10" t="str">
        <x:v>Create annotated production drawings</x:v>
      </x:c>
      <x:c r="H125" s="10" t="str">
        <x:v>buildability check</x:v>
      </x:c>
      <x:c r="I125" s="10" t="str">
        <x:v>Independent design package and defence</x:v>
      </x:c>
      <x:c r="J125" s="10" t="str">
        <x:v>change one wall length and repair every dependent part</x:v>
      </x:c>
      <x:c r="K125" s="10" t="str">
        <x:v>Planning draft</x:v>
      </x:c>
      <x:c r="L125" s="10" t="str">
        <x:v>Daily Lessons and Planned Gradebooks</x:v>
      </x:c>
    </x:row>
    <x:row r="126" ht="100" customHeight="1">
      <x:c r="A126" s="10" t="str">
        <x:v>COM11</x:v>
      </x:c>
      <x:c r="B126" s="12" t="n">
        <x:v>46324.5</x:v>
      </x:c>
      <x:c r="C126" s="10" t="n">
        <x:v>36</x:v>
      </x:c>
      <x:c r="D126" s="10" t="str">
        <x:v>com11-26-s04-d08</x:v>
      </x:c>
      <x:c r="E126" s="10" t="str">
        <x:v>Independent design package and defence</x:v>
      </x:c>
      <x:c r="F126" s="10" t="n">
        <x:v>70</x:v>
      </x:c>
      <x:c r="G126" s="10" t="str">
        <x:v>Peer buildability check</x:v>
      </x:c>
      <x:c r="H126" s="10" t="str">
        <x:v>individual drawing defence</x:v>
      </x:c>
      <x:c r="I126" s="10" t="str">
        <x:v>Revise before machine queue</x:v>
      </x:c>
      <x:c r="J126" s="10" t="str">
        <x:v>change one wall length and repair every dependent part</x:v>
      </x:c>
      <x:c r="K126" s="10" t="str">
        <x:v>Planning draft</x:v>
      </x:c>
      <x:c r="L126" s="10" t="str">
        <x:v>Daily Lessons and Planned Gradebooks</x:v>
      </x:c>
    </x:row>
    <x:row r="127" ht="100" customHeight="1">
      <x:c r="A127" s="10" t="str">
        <x:v>COM11</x:v>
      </x:c>
      <x:c r="B127" s="12" t="n">
        <x:v>46325.5</x:v>
      </x:c>
      <x:c r="C127" s="10" t="n">
        <x:v>37</x:v>
      </x:c>
      <x:c r="D127" s="10" t="str">
        <x:v>com11-26-s04-d09</x:v>
      </x:c>
      <x:c r="E127" s="10" t="str">
        <x:v>Revise before machine queue</x:v>
      </x:c>
      <x:c r="F127" s="10" t="n">
        <x:v>70</x:v>
      </x:c>
      <x:c r="G127" s="10" t="str">
        <x:v>Independent design package and defence</x:v>
      </x:c>
      <x:c r="H127" s="10" t="str">
        <x:v>production revision</x:v>
      </x:c>
      <x:c r="I127" s="10" t="str">
        <x:v>Fabrication files and tolerance testing</x:v>
      </x:c>
      <x:c r="J127" s="10" t="str">
        <x:v>change one wall length and repair every dependent part</x:v>
      </x:c>
      <x:c r="K127" s="10" t="str">
        <x:v>Planning draft</x:v>
      </x:c>
      <x:c r="L127" s="10" t="str">
        <x:v>Daily Lessons and Planned Gradebooks</x:v>
      </x:c>
    </x:row>
    <x:row r="128" ht="100" customHeight="1">
      <x:c r="A128" s="10" t="str">
        <x:v>COM11</x:v>
      </x:c>
      <x:c r="B128" s="12" t="n">
        <x:v>46328.5</x:v>
      </x:c>
      <x:c r="C128" s="10" t="n">
        <x:v>38</x:v>
      </x:c>
      <x:c r="D128" s="10" t="str">
        <x:v>com11-26-s04-d10</x:v>
      </x:c>
      <x:c r="E128" s="10" t="str">
        <x:v>Flex: modelling repair and dimension transfer</x:v>
      </x:c>
      <x:c r="F128" s="10" t="n">
        <x:v>70</x:v>
      </x:c>
      <x:c r="G128" s="10" t="str">
        <x:v>Revise before machine queue</x:v>
      </x:c>
      <x:c r="H128" s="10" t="str">
        <x:v>dimension transfer</x:v>
      </x:c>
      <x:c r="I128" s="10" t="str">
        <x:v>Fabrication files and tolerance testing</x:v>
      </x:c>
      <x:c r="J128" s="10" t="str">
        <x:v>change one wall length and repair every dependent part</x:v>
      </x:c>
      <x:c r="K128" s="10" t="str">
        <x:v>Planning draft</x:v>
      </x:c>
      <x:c r="L128" s="10" t="str">
        <x:v>Daily Lessons and Planned Gradebooks</x:v>
      </x:c>
    </x:row>
    <x:row r="129" ht="100" customHeight="1">
      <x:c r="A129" s="10" t="str">
        <x:v>COM11</x:v>
      </x:c>
      <x:c r="B129" s="12" t="n">
        <x:v>46329.5</x:v>
      </x:c>
      <x:c r="C129" s="10" t="n">
        <x:v>39</x:v>
      </x:c>
      <x:c r="D129" s="10" t="str">
        <x:v>com11-26-s05-d01</x:v>
      </x:c>
      <x:c r="E129" s="10" t="str">
        <x:v>Tool and material safety demonstrations</x:v>
      </x:c>
      <x:c r="F129" s="10" t="n">
        <x:v>70</x:v>
      </x:c>
      <x:c r="G129" s="10" t="str">
        <x:v>Flex: modelling repair and dimension transfer</x:v>
      </x:c>
      <x:c r="H129" s="10" t="str">
        <x:v>tool/material hazards and authorization</x:v>
      </x:c>
      <x:c r="I129" s="10" t="str">
        <x:v>Guided cutter station and paper proof</x:v>
      </x:c>
      <x:c r="J129" s="10" t="str">
        <x:v>On a small supplied example, apply tool/material hazards and authorization with one changed input; explain the result. Keep the remaining structure supplied.</x:v>
      </x:c>
      <x:c r="K129" s="10" t="str">
        <x:v>Planning draft</x:v>
      </x:c>
      <x:c r="L129" s="10" t="str">
        <x:v>Daily Lessons and Planned Gradebooks</x:v>
      </x:c>
    </x:row>
    <x:row r="130" ht="100" customHeight="1">
      <x:c r="A130" s="10" t="str">
        <x:v>COM11</x:v>
      </x:c>
      <x:c r="B130" s="12" t="n">
        <x:v>46330.5</x:v>
      </x:c>
      <x:c r="C130" s="10" t="n">
        <x:v>40</x:v>
      </x:c>
      <x:c r="D130" s="10" t="str">
        <x:v>com11-26-s05-d02</x:v>
      </x:c>
      <x:c r="E130" s="10" t="str">
        <x:v>Guided cutter station and paper proof</x:v>
      </x:c>
      <x:c r="F130" s="10" t="n">
        <x:v>70</x:v>
      </x:c>
      <x:c r="G130" s="10" t="str">
        <x:v>Tool and material safety demonstrations</x:v>
      </x:c>
      <x:c r="H130" s="10" t="str">
        <x:v>cutter paths and paper proof</x:v>
      </x:c>
      <x:c r="I130" s="10" t="str">
        <x:v>Supervised printer or laser preparation</x:v>
      </x:c>
      <x:c r="J130" s="10" t="str">
        <x:v>On a small supplied example, apply cutter paths and paper proof with one changed input; explain the result. Keep the remaining structure supplied.</x:v>
      </x:c>
      <x:c r="K130" s="10" t="str">
        <x:v>Planning draft</x:v>
      </x:c>
      <x:c r="L130" s="10" t="str">
        <x:v>Daily Lessons and Planned Gradebooks</x:v>
      </x:c>
    </x:row>
    <x:row r="131" ht="100" customHeight="1">
      <x:c r="A131" s="10" t="str">
        <x:v>COM11</x:v>
      </x:c>
      <x:c r="B131" s="12" t="n">
        <x:v>46331.5</x:v>
      </x:c>
      <x:c r="C131" s="10" t="n">
        <x:v>41</x:v>
      </x:c>
      <x:c r="D131" s="10" t="str">
        <x:v>com11-26-s05-d03</x:v>
      </x:c>
      <x:c r="E131" s="10" t="str">
        <x:v>Supervised printer or laser preparation</x:v>
      </x:c>
      <x:c r="F131" s="10" t="n">
        <x:v>70</x:v>
      </x:c>
      <x:c r="G131" s="10" t="str">
        <x:v>Guided cutter station and paper proof</x:v>
      </x:c>
      <x:c r="H131" s="10" t="str">
        <x:v>printer/laser job preparation</x:v>
      </x:c>
      <x:c r="I131" s="10" t="str">
        <x:v>Competency observation and coupon lab</x:v>
      </x:c>
      <x:c r="J131" s="10" t="str">
        <x:v>On a small supplied example, apply printer/laser job preparation with one changed input; explain the result. Keep the remaining structure supplied.</x:v>
      </x:c>
      <x:c r="K131" s="10" t="str">
        <x:v>Planning draft</x:v>
      </x:c>
      <x:c r="L131" s="10" t="str">
        <x:v>Daily Lessons and Planned Gradebooks</x:v>
      </x:c>
    </x:row>
    <x:row r="132" ht="100" customHeight="1">
      <x:c r="A132" s="10" t="str">
        <x:v>COM11</x:v>
      </x:c>
      <x:c r="B132" s="12" t="n">
        <x:v>46332.5</x:v>
      </x:c>
      <x:c r="C132" s="10" t="n">
        <x:v>42</x:v>
      </x:c>
      <x:c r="D132" s="10" t="str">
        <x:v>com11-26-s05-d04</x:v>
      </x:c>
      <x:c r="E132" s="10" t="str">
        <x:v>Competency observation and coupon lab</x:v>
      </x:c>
      <x:c r="F132" s="10" t="n">
        <x:v>70</x:v>
      </x:c>
      <x:c r="G132" s="10" t="str">
        <x:v>Supervised printer or laser preparation</x:v>
      </x:c>
      <x:c r="H132" s="10" t="str">
        <x:v>small fit coupon</x:v>
      </x:c>
      <x:c r="I132" s="10" t="str">
        <x:v>Measure and compare prototypes</x:v>
      </x:c>
      <x:c r="J132" s="10" t="str">
        <x:v>On a small supplied example, apply small fit coupon with one changed input; explain the result. Keep the remaining structure supplied.</x:v>
      </x:c>
      <x:c r="K132" s="10" t="str">
        <x:v>Planning draft</x:v>
      </x:c>
      <x:c r="L132" s="10" t="str">
        <x:v>Daily Lessons and Planned Gradebooks</x:v>
      </x:c>
    </x:row>
    <x:row r="133" ht="100" customHeight="1">
      <x:c r="A133" s="10" t="str">
        <x:v>COM11</x:v>
      </x:c>
      <x:c r="B133" s="12" t="n">
        <x:v>46335.5</x:v>
      </x:c>
      <x:c r="C133" s="10" t="n">
        <x:v>43</x:v>
      </x:c>
      <x:c r="D133" s="10" t="str">
        <x:v>com11-26-s05-d05</x:v>
      </x:c>
      <x:c r="E133" s="10" t="str">
        <x:v>Measure and compare prototypes</x:v>
      </x:c>
      <x:c r="F133" s="10" t="n">
        <x:v>70</x:v>
      </x:c>
      <x:c r="G133" s="10" t="str">
        <x:v>Competency observation and coupon lab</x:v>
      </x:c>
      <x:c r="H133" s="10" t="str">
        <x:v>measure dimensional error</x:v>
      </x:c>
      <x:c r="I133" s="10" t="str">
        <x:v>Revise CAD and production settings</x:v>
      </x:c>
      <x:c r="J133" s="10" t="str">
        <x:v>On a small supplied example, apply measure dimensional error with one changed input; explain the result. Keep the remaining structure supplied.</x:v>
      </x:c>
      <x:c r="K133" s="10" t="str">
        <x:v>Planning draft</x:v>
      </x:c>
      <x:c r="L133" s="10" t="str">
        <x:v>Daily Lessons and Planned Gradebooks</x:v>
      </x:c>
    </x:row>
    <x:row r="134" ht="100" customHeight="1">
      <x:c r="A134" s="10" t="str">
        <x:v>COM11</x:v>
      </x:c>
      <x:c r="B134" s="12" t="n">
        <x:v>46336.5</x:v>
      </x:c>
      <x:c r="C134" s="10" t="n">
        <x:v>44</x:v>
      </x:c>
      <x:c r="D134" s="10" t="str">
        <x:v>com11-26-s05-d06</x:v>
      </x:c>
      <x:c r="E134" s="10" t="str">
        <x:v>Revise CAD and production settings</x:v>
      </x:c>
      <x:c r="F134" s="10" t="n">
        <x:v>70</x:v>
      </x:c>
      <x:c r="G134" s="10" t="str">
        <x:v>Measure and compare prototypes</x:v>
      </x:c>
      <x:c r="H134" s="10" t="str">
        <x:v>revise fit and settings</x:v>
      </x:c>
      <x:c r="I134" s="10" t="str">
        <x:v>Document process and life-cycle trade-offs</x:v>
      </x:c>
      <x:c r="J134" s="10" t="str">
        <x:v>repair an undersized slot without redesigning the whole house</x:v>
      </x:c>
      <x:c r="K134" s="10" t="str">
        <x:v>Planning draft</x:v>
      </x:c>
      <x:c r="L134" s="10" t="str">
        <x:v>Daily Lessons and Planned Gradebooks</x:v>
      </x:c>
    </x:row>
    <x:row r="135" ht="100" customHeight="1">
      <x:c r="A135" s="10" t="str">
        <x:v>COM11</x:v>
      </x:c>
      <x:c r="B135" s="12" t="n">
        <x:v>46338.5</x:v>
      </x:c>
      <x:c r="C135" s="10" t="n">
        <x:v>45</x:v>
      </x:c>
      <x:c r="D135" s="10" t="str">
        <x:v>com11-26-s05-d07</x:v>
      </x:c>
      <x:c r="E135" s="10" t="str">
        <x:v>Document process and life-cycle trade-offs</x:v>
      </x:c>
      <x:c r="F135" s="10" t="n">
        <x:v>70</x:v>
      </x:c>
      <x:c r="G135" s="10" t="str">
        <x:v>Revise CAD and production settings</x:v>
      </x:c>
      <x:c r="H135" s="10" t="str">
        <x:v>material use and waste</x:v>
      </x:c>
      <x:c r="I135" s="10" t="str">
        <x:v>Individual prototype review and explanation</x:v>
      </x:c>
      <x:c r="J135" s="10" t="str">
        <x:v>repair an undersized slot without redesigning the whole house</x:v>
      </x:c>
      <x:c r="K135" s="10" t="str">
        <x:v>Planning draft</x:v>
      </x:c>
      <x:c r="L135" s="10" t="str">
        <x:v>Daily Lessons and Planned Gradebooks</x:v>
      </x:c>
    </x:row>
    <x:row r="136" ht="100" customHeight="1">
      <x:c r="A136" s="10" t="str">
        <x:v>COM11</x:v>
      </x:c>
      <x:c r="B136" s="12" t="n">
        <x:v>46339.5</x:v>
      </x:c>
      <x:c r="C136" s="10" t="n">
        <x:v>46</x:v>
      </x:c>
      <x:c r="D136" s="10" t="str">
        <x:v>com11-26-s05-d08</x:v>
      </x:c>
      <x:c r="E136" s="10" t="str">
        <x:v>Individual prototype review and explanation</x:v>
      </x:c>
      <x:c r="F136" s="10" t="n">
        <x:v>70</x:v>
      </x:c>
      <x:c r="G136" s="10" t="str">
        <x:v>Document process and life-cycle trade-offs</x:v>
      </x:c>
      <x:c r="H136" s="10" t="str">
        <x:v>individual prototype defence</x:v>
      </x:c>
      <x:c r="I136" s="10" t="str">
        <x:v>Release approved parts to production queue</x:v>
      </x:c>
      <x:c r="J136" s="10" t="str">
        <x:v>repair an undersized slot without redesigning the whole house</x:v>
      </x:c>
      <x:c r="K136" s="10" t="str">
        <x:v>Planning draft</x:v>
      </x:c>
      <x:c r="L136" s="10" t="str">
        <x:v>Daily Lessons and Planned Gradebooks</x:v>
      </x:c>
    </x:row>
    <x:row r="137" ht="100" customHeight="1">
      <x:c r="A137" s="10" t="str">
        <x:v>COM11</x:v>
      </x:c>
      <x:c r="B137" s="12" t="n">
        <x:v>46342.5</x:v>
      </x:c>
      <x:c r="C137" s="10" t="n">
        <x:v>47</x:v>
      </x:c>
      <x:c r="D137" s="10" t="str">
        <x:v>com11-26-s05-d09</x:v>
      </x:c>
      <x:c r="E137" s="10" t="str">
        <x:v>Release approved parts to production queue</x:v>
      </x:c>
      <x:c r="F137" s="10" t="n">
        <x:v>70</x:v>
      </x:c>
      <x:c r="G137" s="10" t="str">
        <x:v>Individual prototype review and explanation</x:v>
      </x:c>
      <x:c r="H137" s="10" t="str">
        <x:v>approved production queue</x:v>
      </x:c>
      <x:c r="I137" s="10" t="str">
        <x:v>Working village structure</x:v>
      </x:c>
      <x:c r="J137" s="10" t="str">
        <x:v>repair an undersized slot without redesigning the whole house</x:v>
      </x:c>
      <x:c r="K137" s="10" t="str">
        <x:v>Planning draft</x:v>
      </x:c>
      <x:c r="L137" s="10" t="str">
        <x:v>Daily Lessons and Planned Gradebooks</x:v>
      </x:c>
    </x:row>
    <x:row r="138" ht="100" customHeight="1">
      <x:c r="A138" s="10" t="str">
        <x:v>COM11</x:v>
      </x:c>
      <x:c r="B138" s="12" t="n">
        <x:v>46343.5</x:v>
      </x:c>
      <x:c r="C138" s="10" t="n">
        <x:v>48</x:v>
      </x:c>
      <x:c r="D138" s="10" t="str">
        <x:v>com11-26-s05-d10</x:v>
      </x:c>
      <x:c r="E138" s="10" t="str">
        <x:v>Flex: machine downtime and re-testing</x:v>
      </x:c>
      <x:c r="F138" s="10" t="n">
        <x:v>70</x:v>
      </x:c>
      <x:c r="G138" s="10" t="str">
        <x:v>Release approved parts to production queue</x:v>
      </x:c>
      <x:c r="H138" s="10" t="str">
        <x:v>downtime repair</x:v>
      </x:c>
      <x:c r="I138" s="10" t="str">
        <x:v>Working village structure</x:v>
      </x:c>
      <x:c r="J138" s="10" t="str">
        <x:v>repair an undersized slot without redesigning the whole house</x:v>
      </x:c>
      <x:c r="K138" s="10" t="str">
        <x:v>Planning draft</x:v>
      </x:c>
      <x:c r="L138" s="10" t="str">
        <x:v>Daily Lessons and Planned Gradebooks</x:v>
      </x:c>
    </x:row>
    <x:row r="139" ht="100" customHeight="1">
      <x:c r="A139" s="10" t="str">
        <x:v>COM11</x:v>
      </x:c>
      <x:c r="B139" s="12" t="n">
        <x:v>46344.5</x:v>
      </x:c>
      <x:c r="C139" s="10" t="n">
        <x:v>49</x:v>
      </x:c>
      <x:c r="D139" s="10" t="str">
        <x:v>com11-26-s06-d01</x:v>
      </x:c>
      <x:c r="E139" s="10" t="str">
        <x:v>Demonstrate approved low-voltage kit and limits</x:v>
      </x:c>
      <x:c r="F139" s="10" t="n">
        <x:v>70</x:v>
      </x:c>
      <x:c r="G139" s="10" t="str">
        <x:v>Flex: machine downtime and re-testing</x:v>
      </x:c>
      <x:c r="H139" s="10" t="str">
        <x:v>approved battery/LED/switch kit</x:v>
      </x:c>
      <x:c r="I139" s="10" t="str">
        <x:v>Guided switch and LED assembly</x:v>
      </x:c>
      <x:c r="J139" s="10" t="str">
        <x:v>On a small supplied example, apply approved battery/LED/switch kit with one changed input; explain the result. Keep the remaining structure supplied.</x:v>
      </x:c>
      <x:c r="K139" s="10" t="str">
        <x:v>Planning draft</x:v>
      </x:c>
      <x:c r="L139" s="10" t="str">
        <x:v>Daily Lessons and Planned Gradebooks</x:v>
      </x:c>
    </x:row>
    <x:row r="140" ht="100" customHeight="1">
      <x:c r="A140" s="10" t="str">
        <x:v>COM11</x:v>
      </x:c>
      <x:c r="B140" s="12" t="n">
        <x:v>46345.5</x:v>
      </x:c>
      <x:c r="C140" s="10" t="n">
        <x:v>50</x:v>
      </x:c>
      <x:c r="D140" s="10" t="str">
        <x:v>com11-26-s06-d02</x:v>
      </x:c>
      <x:c r="E140" s="10" t="str">
        <x:v>Guided switch and LED assembly</x:v>
      </x:c>
      <x:c r="F140" s="10" t="n">
        <x:v>70</x:v>
      </x:c>
      <x:c r="G140" s="10" t="str">
        <x:v>Demonstrate approved low-voltage kit and limits</x:v>
      </x:c>
      <x:c r="H140" s="10" t="str">
        <x:v>polarity and closed current path</x:v>
      </x:c>
      <x:c r="I140" s="10" t="str">
        <x:v>Fault-finding with safe prepared examples</x:v>
      </x:c>
      <x:c r="J140" s="10" t="str">
        <x:v>On a small supplied example, apply polarity and closed current path with one changed input; explain the result. Keep the remaining structure supplied.</x:v>
      </x:c>
      <x:c r="K140" s="10" t="str">
        <x:v>Planning draft</x:v>
      </x:c>
      <x:c r="L140" s="10" t="str">
        <x:v>Daily Lessons and Planned Gradebooks</x:v>
      </x:c>
    </x:row>
    <x:row r="141" ht="100" customHeight="1">
      <x:c r="A141" s="10" t="str">
        <x:v>COM11</x:v>
      </x:c>
      <x:c r="B141" s="12" t="n">
        <x:v>46346.5</x:v>
      </x:c>
      <x:c r="C141" s="10" t="n">
        <x:v>51</x:v>
      </x:c>
      <x:c r="D141" s="10" t="str">
        <x:v>com11-26-s06-d03</x:v>
      </x:c>
      <x:c r="E141" s="10" t="str">
        <x:v>Fault-finding with safe prepared examples</x:v>
      </x:c>
      <x:c r="F141" s="10" t="n">
        <x:v>70</x:v>
      </x:c>
      <x:c r="G141" s="10" t="str">
        <x:v>Guided switch and LED assembly</x:v>
      </x:c>
      <x:c r="H141" s="10" t="str">
        <x:v>safe prepared fault diagnosis</x:v>
      </x:c>
      <x:c r="I141" s="10" t="str">
        <x:v>Prototype and technical diagram checkpoint</x:v>
      </x:c>
      <x:c r="J141" s="10" t="str">
        <x:v>On a small supplied example, apply safe prepared fault diagnosis with one changed input; explain the result. Keep the remaining structure supplied.</x:v>
      </x:c>
      <x:c r="K141" s="10" t="str">
        <x:v>Planning draft</x:v>
      </x:c>
      <x:c r="L141" s="10" t="str">
        <x:v>Daily Lessons and Planned Gradebooks</x:v>
      </x:c>
    </x:row>
    <x:row r="142" ht="100" customHeight="1">
      <x:c r="A142" s="10" t="str">
        <x:v>COM11</x:v>
      </x:c>
      <x:c r="B142" s="12" t="n">
        <x:v>46349.5</x:v>
      </x:c>
      <x:c r="C142" s="10" t="n">
        <x:v>52</x:v>
      </x:c>
      <x:c r="D142" s="10" t="str">
        <x:v>com11-26-s06-d04</x:v>
      </x:c>
      <x:c r="E142" s="10" t="str">
        <x:v>Prototype and technical diagram checkpoint</x:v>
      </x:c>
      <x:c r="F142" s="10" t="n">
        <x:v>70</x:v>
      </x:c>
      <x:c r="G142" s="10" t="str">
        <x:v>Fault-finding with safe prepared examples</x:v>
      </x:c>
      <x:c r="H142" s="10" t="str">
        <x:v>schematic and physical mapping</x:v>
      </x:c>
      <x:c r="I142" s="10" t="str">
        <x:v>Design access and cable routing</x:v>
      </x:c>
      <x:c r="J142" s="10" t="str">
        <x:v>On a small supplied example, apply schematic and physical mapping with one changed input; explain the result. Keep the remaining structure supplied.</x:v>
      </x:c>
      <x:c r="K142" s="10" t="str">
        <x:v>Planning draft</x:v>
      </x:c>
      <x:c r="L142" s="10" t="str">
        <x:v>Daily Lessons and Planned Gradebooks</x:v>
      </x:c>
    </x:row>
    <x:row r="143" ht="100" customHeight="1">
      <x:c r="A143" s="10" t="str">
        <x:v>COM11</x:v>
      </x:c>
      <x:c r="B143" s="12" t="n">
        <x:v>46350.5</x:v>
      </x:c>
      <x:c r="C143" s="10" t="n">
        <x:v>53</x:v>
      </x:c>
      <x:c r="D143" s="10" t="str">
        <x:v>com11-26-s06-d05</x:v>
      </x:c>
      <x:c r="E143" s="10" t="str">
        <x:v>Design access and cable routing</x:v>
      </x:c>
      <x:c r="F143" s="10" t="n">
        <x:v>70</x:v>
      </x:c>
      <x:c r="G143" s="10" t="str">
        <x:v>Prototype and technical diagram checkpoint</x:v>
      </x:c>
      <x:c r="H143" s="10" t="str">
        <x:v>service access and cable routing</x:v>
      </x:c>
      <x:c r="I143" s="10" t="str">
        <x:v>Optional manual cam or sound feature</x:v>
      </x:c>
      <x:c r="J143" s="10" t="str">
        <x:v>On a small supplied example, apply service access and cable routing with one changed input; explain the result. Keep the remaining structure supplied.</x:v>
      </x:c>
      <x:c r="K143" s="10" t="str">
        <x:v>Planning draft</x:v>
      </x:c>
      <x:c r="L143" s="10" t="str">
        <x:v>Daily Lessons and Planned Gradebooks</x:v>
      </x:c>
    </x:row>
    <x:row r="144" ht="100" customHeight="1">
      <x:c r="A144" s="10" t="str">
        <x:v>COM11</x:v>
      </x:c>
      <x:c r="B144" s="12" t="n">
        <x:v>46351.5</x:v>
      </x:c>
      <x:c r="C144" s="10" t="n">
        <x:v>54</x:v>
      </x:c>
      <x:c r="D144" s="10" t="str">
        <x:v>com11-26-s06-d06</x:v>
      </x:c>
      <x:c r="E144" s="10" t="str">
        <x:v>Optional manual cam or sound feature</x:v>
      </x:c>
      <x:c r="F144" s="10" t="n">
        <x:v>70</x:v>
      </x:c>
      <x:c r="G144" s="10" t="str">
        <x:v>Design access and cable routing</x:v>
      </x:c>
      <x:c r="H144" s="10" t="str">
        <x:v>manual cam or approved sound module</x:v>
      </x:c>
      <x:c r="I144" s="10" t="str">
        <x:v>Test with a user and document failure</x:v>
      </x:c>
      <x:c r="J144" s="10" t="str">
        <x:v>diagnose an open connection or reversed LED using the taught sequence</x:v>
      </x:c>
      <x:c r="K144" s="10" t="str">
        <x:v>Planning draft</x:v>
      </x:c>
      <x:c r="L144" s="10" t="str">
        <x:v>Daily Lessons and Planned Gradebooks</x:v>
      </x:c>
    </x:row>
    <x:row r="145" ht="100" customHeight="1">
      <x:c r="A145" s="10" t="str">
        <x:v>COM11</x:v>
      </x:c>
      <x:c r="B145" s="12" t="n">
        <x:v>46352.5</x:v>
      </x:c>
      <x:c r="C145" s="10" t="n">
        <x:v>55</x:v>
      </x:c>
      <x:c r="D145" s="10" t="str">
        <x:v>com11-26-s06-d07</x:v>
      </x:c>
      <x:c r="E145" s="10" t="str">
        <x:v>Test with a user and document failure</x:v>
      </x:c>
      <x:c r="F145" s="10" t="n">
        <x:v>70</x:v>
      </x:c>
      <x:c r="G145" s="10" t="str">
        <x:v>Optional manual cam or sound feature</x:v>
      </x:c>
      <x:c r="H145" s="10" t="str">
        <x:v>user test and failure log</x:v>
      </x:c>
      <x:c r="I145" s="10" t="str">
        <x:v>Individual working feature and explanation</x:v>
      </x:c>
      <x:c r="J145" s="10" t="str">
        <x:v>diagnose an open connection or reversed LED using the taught sequence</x:v>
      </x:c>
      <x:c r="K145" s="10" t="str">
        <x:v>Planning draft</x:v>
      </x:c>
      <x:c r="L145" s="10" t="str">
        <x:v>Daily Lessons and Planned Gradebooks</x:v>
      </x:c>
    </x:row>
    <x:row r="146" ht="100" customHeight="1">
      <x:c r="A146" s="10" t="str">
        <x:v>COM11</x:v>
      </x:c>
      <x:c r="B146" s="12" t="n">
        <x:v>46353.5</x:v>
      </x:c>
      <x:c r="C146" s="10" t="n">
        <x:v>56</x:v>
      </x:c>
      <x:c r="D146" s="10" t="str">
        <x:v>com11-26-s06-d08</x:v>
      </x:c>
      <x:c r="E146" s="10" t="str">
        <x:v>Individual working feature and explanation</x:v>
      </x:c>
      <x:c r="F146" s="10" t="n">
        <x:v>70</x:v>
      </x:c>
      <x:c r="G146" s="10" t="str">
        <x:v>Test with a user and document failure</x:v>
      </x:c>
      <x:c r="H146" s="10" t="str">
        <x:v>individual functional explanation</x:v>
      </x:c>
      <x:c r="I146" s="10" t="str">
        <x:v>Revise mounts and final build plan</x:v>
      </x:c>
      <x:c r="J146" s="10" t="str">
        <x:v>diagnose an open connection or reversed LED using the taught sequence</x:v>
      </x:c>
      <x:c r="K146" s="10" t="str">
        <x:v>Planning draft</x:v>
      </x:c>
      <x:c r="L146" s="10" t="str">
        <x:v>Daily Lessons and Planned Gradebooks</x:v>
      </x:c>
    </x:row>
    <x:row r="147" ht="100" customHeight="1">
      <x:c r="A147" s="10" t="str">
        <x:v>COM11</x:v>
      </x:c>
      <x:c r="B147" s="12" t="n">
        <x:v>46356.5</x:v>
      </x:c>
      <x:c r="C147" s="10" t="n">
        <x:v>57</x:v>
      </x:c>
      <x:c r="D147" s="10" t="str">
        <x:v>com11-26-s06-d09</x:v>
      </x:c>
      <x:c r="E147" s="10" t="str">
        <x:v>Revise mounts and final build plan</x:v>
      </x:c>
      <x:c r="F147" s="10" t="n">
        <x:v>70</x:v>
      </x:c>
      <x:c r="G147" s="10" t="str">
        <x:v>Individual working feature and explanation</x:v>
      </x:c>
      <x:c r="H147" s="10" t="str">
        <x:v>mounting and maintenance</x:v>
      </x:c>
      <x:c r="I147" s="10" t="str">
        <x:v>Integrated Snowy Village with maintainable parts</x:v>
      </x:c>
      <x:c r="J147" s="10" t="str">
        <x:v>diagnose an open connection or reversed LED using the taught sequence</x:v>
      </x:c>
      <x:c r="K147" s="10" t="str">
        <x:v>Planning draft</x:v>
      </x:c>
      <x:c r="L147" s="10" t="str">
        <x:v>Daily Lessons and Planned Gradebooks</x:v>
      </x:c>
    </x:row>
    <x:row r="148" ht="100" customHeight="1">
      <x:c r="A148" s="10" t="str">
        <x:v>COM11</x:v>
      </x:c>
      <x:c r="B148" s="12" t="n">
        <x:v>46357.5</x:v>
      </x:c>
      <x:c r="C148" s="10" t="n">
        <x:v>58</x:v>
      </x:c>
      <x:c r="D148" s="10" t="str">
        <x:v>com11-26-s06-d10</x:v>
      </x:c>
      <x:c r="E148" s="10" t="str">
        <x:v>Flex: repair; retain simple reliable core</x:v>
      </x:c>
      <x:c r="F148" s="10" t="n">
        <x:v>70</x:v>
      </x:c>
      <x:c r="G148" s="10" t="str">
        <x:v>Revise mounts and final build plan</x:v>
      </x:c>
      <x:c r="H148" s="10" t="str">
        <x:v>reliable core repair</x:v>
      </x:c>
      <x:c r="I148" s="10" t="str">
        <x:v>Integrated Snowy Village with maintainable parts</x:v>
      </x:c>
      <x:c r="J148" s="10" t="str">
        <x:v>diagnose an open connection or reversed LED using the taught sequence</x:v>
      </x:c>
      <x:c r="K148" s="10" t="str">
        <x:v>Planning draft</x:v>
      </x:c>
      <x:c r="L148" s="10" t="str">
        <x:v>Daily Lessons and Planned Gradebooks</x:v>
      </x:c>
    </x:row>
    <x:row r="149" ht="100" customHeight="1">
      <x:c r="A149" s="10" t="str">
        <x:v>COM11</x:v>
      </x:c>
      <x:c r="B149" s="12" t="n">
        <x:v>46358.5</x:v>
      </x:c>
      <x:c r="C149" s="10" t="n">
        <x:v>59</x:v>
      </x:c>
      <x:c r="D149" s="10" t="str">
        <x:v>com11-26-s07-d01</x:v>
      </x:c>
      <x:c r="E149" s="10" t="str">
        <x:v>Approve scope dimensions roles and queue</x:v>
      </x:c>
      <x:c r="F149" s="10" t="n">
        <x:v>70</x:v>
      </x:c>
      <x:c r="G149" s="10" t="str">
        <x:v>Flex: repair; retain simple reliable core</x:v>
      </x:c>
      <x:c r="H149" s="10" t="str">
        <x:v>scope, roles and queue</x:v>
      </x:c>
      <x:c r="I149" s="10" t="str">
        <x:v>Build walls roof and structural connections</x:v>
      </x:c>
      <x:c r="J149" s="10" t="str">
        <x:v>On a small supplied example, apply scope, roles and queue with one changed input; explain the result. Keep the remaining structure supplied.</x:v>
      </x:c>
      <x:c r="K149" s="10" t="str">
        <x:v>Planning draft</x:v>
      </x:c>
      <x:c r="L149" s="10" t="str">
        <x:v>Daily Lessons and Planned Gradebooks</x:v>
      </x:c>
    </x:row>
    <x:row r="150" ht="100" customHeight="1">
      <x:c r="A150" s="10" t="str">
        <x:v>COM11</x:v>
      </x:c>
      <x:c r="B150" s="12" t="n">
        <x:v>46359.5</x:v>
      </x:c>
      <x:c r="C150" s="10" t="n">
        <x:v>60</x:v>
      </x:c>
      <x:c r="D150" s="10" t="str">
        <x:v>com11-26-s07-d02</x:v>
      </x:c>
      <x:c r="E150" s="10" t="str">
        <x:v>Build walls roof and structural connections</x:v>
      </x:c>
      <x:c r="F150" s="10" t="n">
        <x:v>70</x:v>
      </x:c>
      <x:c r="G150" s="10" t="str">
        <x:v>Approve scope dimensions roles and queue</x:v>
      </x:c>
      <x:c r="H150" s="10" t="str">
        <x:v>wall/roof joints</x:v>
      </x:c>
      <x:c r="I150" s="10" t="str">
        <x:v>Integrate approved lighting and accessible switch</x:v>
      </x:c>
      <x:c r="J150" s="10" t="str">
        <x:v>On a small supplied example, apply wall/roof joints with one changed input; explain the result. Keep the remaining structure supplied.</x:v>
      </x:c>
      <x:c r="K150" s="10" t="str">
        <x:v>Planning draft</x:v>
      </x:c>
      <x:c r="L150" s="10" t="str">
        <x:v>Daily Lessons and Planned Gradebooks</x:v>
      </x:c>
    </x:row>
    <x:row r="151" ht="100" customHeight="1">
      <x:c r="A151" s="10" t="str">
        <x:v>COM11</x:v>
      </x:c>
      <x:c r="B151" s="12" t="n">
        <x:v>46363.5</x:v>
      </x:c>
      <x:c r="C151" s="10" t="n">
        <x:v>61</x:v>
      </x:c>
      <x:c r="D151" s="10" t="str">
        <x:v>com11-26-s07-d03</x:v>
      </x:c>
      <x:c r="E151" s="10" t="str">
        <x:v>Integrate approved lighting and accessible switch</x:v>
      </x:c>
      <x:c r="F151" s="10" t="n">
        <x:v>70</x:v>
      </x:c>
      <x:c r="G151" s="10" t="str">
        <x:v>Build walls roof and structural connections</x:v>
      </x:c>
      <x:c r="H151" s="10" t="str">
        <x:v>light/switch integration</x:v>
      </x:c>
      <x:c r="I151" s="10" t="str">
        <x:v>Construction and safety checkpoint</x:v>
      </x:c>
      <x:c r="J151" s="10" t="str">
        <x:v>On a small supplied example, apply light/switch integration with one changed input; explain the result. Keep the remaining structure supplied.</x:v>
      </x:c>
      <x:c r="K151" s="10" t="str">
        <x:v>Planning draft</x:v>
      </x:c>
      <x:c r="L151" s="10" t="str">
        <x:v>Daily Lessons and Planned Gradebooks</x:v>
      </x:c>
    </x:row>
    <x:row r="152" ht="100" customHeight="1">
      <x:c r="A152" s="10" t="str">
        <x:v>COM11</x:v>
      </x:c>
      <x:c r="B152" s="12" t="n">
        <x:v>46364.5</x:v>
      </x:c>
      <x:c r="C152" s="10" t="n">
        <x:v>62</x:v>
      </x:c>
      <x:c r="D152" s="10" t="str">
        <x:v>com11-26-s07-d04</x:v>
      </x:c>
      <x:c r="E152" s="10" t="str">
        <x:v>Construction and safety checkpoint</x:v>
      </x:c>
      <x:c r="F152" s="10" t="n">
        <x:v>70</x:v>
      </x:c>
      <x:c r="G152" s="10" t="str">
        <x:v>Integrate approved lighting and accessible switch</x:v>
      </x:c>
      <x:c r="H152" s="10" t="str">
        <x:v>structural and electrical checks</x:v>
      </x:c>
      <x:c r="I152" s="10" t="str">
        <x:v>Finish facade and add original signage</x:v>
      </x:c>
      <x:c r="J152" s="10" t="str">
        <x:v>On a small supplied example, apply structural and electrical checks with one changed input; explain the result. Keep the remaining structure supplied.</x:v>
      </x:c>
      <x:c r="K152" s="10" t="str">
        <x:v>Planning draft</x:v>
      </x:c>
      <x:c r="L152" s="10" t="str">
        <x:v>Daily Lessons and Planned Gradebooks</x:v>
      </x:c>
    </x:row>
    <x:row r="153" ht="100" customHeight="1">
      <x:c r="A153" s="10" t="str">
        <x:v>COM11</x:v>
      </x:c>
      <x:c r="B153" s="12" t="n">
        <x:v>46365.5</x:v>
      </x:c>
      <x:c r="C153" s="10" t="n">
        <x:v>63</x:v>
      </x:c>
      <x:c r="D153" s="10" t="str">
        <x:v>com11-26-s07-d05</x:v>
      </x:c>
      <x:c r="E153" s="10" t="str">
        <x:v>Finish facade and add original signage</x:v>
      </x:c>
      <x:c r="F153" s="10" t="n">
        <x:v>70</x:v>
      </x:c>
      <x:c r="G153" s="10" t="str">
        <x:v>Construction and safety checkpoint</x:v>
      </x:c>
      <x:c r="H153" s="10" t="str">
        <x:v>original signage and finishing</x:v>
      </x:c>
      <x:c r="I153" s="10" t="str">
        <x:v>Test stability function readability and service access</x:v>
      </x:c>
      <x:c r="J153" s="10" t="str">
        <x:v>On a small supplied example, apply original signage and finishing with one changed input; explain the result. Keep the remaining structure supplied.</x:v>
      </x:c>
      <x:c r="K153" s="10" t="str">
        <x:v>Planning draft</x:v>
      </x:c>
      <x:c r="L153" s="10" t="str">
        <x:v>Daily Lessons and Planned Gradebooks</x:v>
      </x:c>
    </x:row>
    <x:row r="154" ht="100" customHeight="1">
      <x:c r="A154" s="10" t="str">
        <x:v>COM11</x:v>
      </x:c>
      <x:c r="B154" s="12" t="n">
        <x:v>46366.5</x:v>
      </x:c>
      <x:c r="C154" s="10" t="n">
        <x:v>64</x:v>
      </x:c>
      <x:c r="D154" s="10" t="str">
        <x:v>com11-26-s07-d06</x:v>
      </x:c>
      <x:c r="E154" s="10" t="str">
        <x:v>Test stability function readability and service access</x:v>
      </x:c>
      <x:c r="F154" s="10" t="n">
        <x:v>70</x:v>
      </x:c>
      <x:c r="G154" s="10" t="str">
        <x:v>Finish facade and add original signage</x:v>
      </x:c>
      <x:c r="H154" s="10" t="str">
        <x:v>stability/readability/service access</x:v>
      </x:c>
      <x:c r="I154" s="10" t="str">
        <x:v>Peer visitor test and documented revision</x:v>
      </x:c>
      <x:c r="J154" s="10" t="str">
        <x:v>replace a failed light or roof component without destroying the structure</x:v>
      </x:c>
      <x:c r="K154" s="10" t="str">
        <x:v>Planning draft</x:v>
      </x:c>
      <x:c r="L154" s="10" t="str">
        <x:v>Daily Lessons and Planned Gradebooks</x:v>
      </x:c>
    </x:row>
    <x:row r="155" ht="100" customHeight="1">
      <x:c r="A155" s="10" t="str">
        <x:v>COM11</x:v>
      </x:c>
      <x:c r="B155" s="12" t="n">
        <x:v>46367.5</x:v>
      </x:c>
      <x:c r="C155" s="10" t="n">
        <x:v>65</x:v>
      </x:c>
      <x:c r="D155" s="10" t="str">
        <x:v>com11-26-s07-d07</x:v>
      </x:c>
      <x:c r="E155" s="10" t="str">
        <x:v>Peer visitor test and documented revision</x:v>
      </x:c>
      <x:c r="F155" s="10" t="n">
        <x:v>70</x:v>
      </x:c>
      <x:c r="G155" s="10" t="str">
        <x:v>Test stability function readability and service access</x:v>
      </x:c>
      <x:c r="H155" s="10" t="str">
        <x:v>visitor test and revision</x:v>
      </x:c>
      <x:c r="I155" s="10" t="str">
        <x:v>Individual house demonstration and technical defence</x:v>
      </x:c>
      <x:c r="J155" s="10" t="str">
        <x:v>replace a failed light or roof component without destroying the structure</x:v>
      </x:c>
      <x:c r="K155" s="10" t="str">
        <x:v>Planning draft</x:v>
      </x:c>
      <x:c r="L155" s="10" t="str">
        <x:v>Daily Lessons and Planned Gradebooks</x:v>
      </x:c>
    </x:row>
    <x:row r="156" ht="100" customHeight="1">
      <x:c r="A156" s="10" t="str">
        <x:v>COM11</x:v>
      </x:c>
      <x:c r="B156" s="12" t="n">
        <x:v>46370.5</x:v>
      </x:c>
      <x:c r="C156" s="10" t="n">
        <x:v>66</x:v>
      </x:c>
      <x:c r="D156" s="10" t="str">
        <x:v>com11-26-s07-d08</x:v>
      </x:c>
      <x:c r="E156" s="10" t="str">
        <x:v>Individual house demonstration and technical defence</x:v>
      </x:c>
      <x:c r="F156" s="10" t="n">
        <x:v>70</x:v>
      </x:c>
      <x:c r="G156" s="10" t="str">
        <x:v>Peer visitor test and documented revision</x:v>
      </x:c>
      <x:c r="H156" s="10" t="str">
        <x:v>individual house demonstration</x:v>
      </x:c>
      <x:c r="I156" s="10" t="str">
        <x:v>Capture final photos and technical package</x:v>
      </x:c>
      <x:c r="J156" s="10" t="str">
        <x:v>replace a failed light or roof component without destroying the structure</x:v>
      </x:c>
      <x:c r="K156" s="10" t="str">
        <x:v>Planning draft</x:v>
      </x:c>
      <x:c r="L156" s="10" t="str">
        <x:v>Daily Lessons and Planned Gradebooks</x:v>
      </x:c>
    </x:row>
    <x:row r="157" ht="100" customHeight="1">
      <x:c r="A157" s="10" t="str">
        <x:v>COM11</x:v>
      </x:c>
      <x:c r="B157" s="12" t="n">
        <x:v>46371.5</x:v>
      </x:c>
      <x:c r="C157" s="10" t="n">
        <x:v>67</x:v>
      </x:c>
      <x:c r="D157" s="10" t="str">
        <x:v>com11-26-s07-d09</x:v>
      </x:c>
      <x:c r="E157" s="10" t="str">
        <x:v>Capture final photos and technical package</x:v>
      </x:c>
      <x:c r="F157" s="10" t="n">
        <x:v>70</x:v>
      </x:c>
      <x:c r="G157" s="10" t="str">
        <x:v>Individual house demonstration and technical defence</x:v>
      </x:c>
      <x:c r="H157" s="10" t="str">
        <x:v>final technical records</x:v>
      </x:c>
      <x:c r="I157" s="10" t="str">
        <x:v>Video story and public presentation</x:v>
      </x:c>
      <x:c r="J157" s="10" t="str">
        <x:v>replace a failed light or roof component without destroying the structure</x:v>
      </x:c>
      <x:c r="K157" s="10" t="str">
        <x:v>Planning draft</x:v>
      </x:c>
      <x:c r="L157" s="10" t="str">
        <x:v>Daily Lessons and Planned Gradebooks</x:v>
      </x:c>
    </x:row>
    <x:row r="158" ht="100" customHeight="1">
      <x:c r="A158" s="10" t="str">
        <x:v>COM11</x:v>
      </x:c>
      <x:c r="B158" s="12" t="n">
        <x:v>46372.5</x:v>
      </x:c>
      <x:c r="C158" s="10" t="n">
        <x:v>68</x:v>
      </x:c>
      <x:c r="D158" s="10" t="str">
        <x:v>com11-26-s07-d10</x:v>
      </x:c>
      <x:c r="E158" s="10" t="str">
        <x:v>Flex: construction buffer and repairs</x:v>
      </x:c>
      <x:c r="F158" s="10" t="n">
        <x:v>70</x:v>
      </x:c>
      <x:c r="G158" s="10" t="str">
        <x:v>Capture final photos and technical package</x:v>
      </x:c>
      <x:c r="H158" s="10" t="str">
        <x:v>repair buffer</x:v>
      </x:c>
      <x:c r="I158" s="10" t="str">
        <x:v>Video story and public presentation</x:v>
      </x:c>
      <x:c r="J158" s="10" t="str">
        <x:v>replace a failed light or roof component without destroying the structure</x:v>
      </x:c>
      <x:c r="K158" s="10" t="str">
        <x:v>Planning draft</x:v>
      </x:c>
      <x:c r="L158" s="10" t="str">
        <x:v>Daily Lessons and Planned Gradebooks</x:v>
      </x:c>
    </x:row>
    <x:row r="159" ht="100" customHeight="1">
      <x:c r="A159" s="10" t="str">
        <x:v>COM11</x:v>
      </x:c>
      <x:c r="B159" s="12" t="n">
        <x:v>46373.5</x:v>
      </x:c>
      <x:c r="C159" s="10" t="n">
        <x:v>69</x:v>
      </x:c>
      <x:c r="D159" s="10" t="str">
        <x:v>com11-26-s08-d01</x:v>
      </x:c>
      <x:c r="E159" s="10" t="str">
        <x:v>Analyse concise process videos and plan audience</x:v>
      </x:c>
      <x:c r="F159" s="10" t="n">
        <x:v>70</x:v>
      </x:c>
      <x:c r="G159" s="10" t="str">
        <x:v>Flex: construction buffer and repairs</x:v>
      </x:c>
      <x:c r="H159" s="10" t="str">
        <x:v>audience and shot plan</x:v>
      </x:c>
      <x:c r="I159" s="10" t="str">
        <x:v>Demonstrate safe video capture and shot variety</x:v>
      </x:c>
      <x:c r="J159" s="10" t="str">
        <x:v>On a small supplied example, apply audience and shot plan with one changed input; explain the result. Keep the remaining structure supplied.</x:v>
      </x:c>
      <x:c r="K159" s="10" t="str">
        <x:v>Planning draft</x:v>
      </x:c>
      <x:c r="L159" s="10" t="str">
        <x:v>Daily Lessons and Planned Gradebooks</x:v>
      </x:c>
    </x:row>
    <x:row r="160" ht="100" customHeight="1">
      <x:c r="A160" s="10" t="str">
        <x:v>COM11</x:v>
      </x:c>
      <x:c r="B160" s="12" t="n">
        <x:v>46374.5</x:v>
      </x:c>
      <x:c r="C160" s="10" t="n">
        <x:v>70</x:v>
      </x:c>
      <x:c r="D160" s="10" t="str">
        <x:v>com11-26-s08-d02</x:v>
      </x:c>
      <x:c r="E160" s="10" t="str">
        <x:v>Demonstrate safe video capture and shot variety</x:v>
      </x:c>
      <x:c r="F160" s="10" t="n">
        <x:v>70</x:v>
      </x:c>
      <x:c r="G160" s="10" t="str">
        <x:v>Analyse concise process videos and plan audience</x:v>
      </x:c>
      <x:c r="H160" s="10" t="str">
        <x:v>safe capture and shot variety</x:v>
      </x:c>
      <x:c r="I160" s="10" t="str">
        <x:v>Guided capture and edit lab</x:v>
      </x:c>
      <x:c r="J160" s="10" t="str">
        <x:v>On a small supplied example, apply safe capture and shot variety with one changed input; explain the result. Keep the remaining structure supplied.</x:v>
      </x:c>
      <x:c r="K160" s="10" t="str">
        <x:v>Planning draft</x:v>
      </x:c>
      <x:c r="L160" s="10" t="str">
        <x:v>Daily Lessons and Planned Gradebooks</x:v>
      </x:c>
    </x:row>
    <x:row r="161" ht="100" customHeight="1">
      <x:c r="A161" s="10" t="str">
        <x:v>COM11</x:v>
      </x:c>
      <x:c r="B161" s="12" t="n">
        <x:v>46391.5</x:v>
      </x:c>
      <x:c r="C161" s="10" t="n">
        <x:v>71</x:v>
      </x:c>
      <x:c r="D161" s="10" t="str">
        <x:v>com11-26-s08-d03</x:v>
      </x:c>
      <x:c r="E161" s="10" t="str">
        <x:v>Guided capture and edit lab</x:v>
      </x:c>
      <x:c r="F161" s="10" t="n">
        <x:v>70</x:v>
      </x:c>
      <x:c r="G161" s="10" t="str">
        <x:v>Demonstrate safe video capture and shot variety</x:v>
      </x:c>
      <x:c r="H161" s="10" t="str">
        <x:v>sequence and continuity</x:v>
      </x:c>
      <x:c r="I161" s="10" t="str">
        <x:v>Narration and soundtrack checkpoint</x:v>
      </x:c>
      <x:c r="J161" s="10" t="str">
        <x:v>On a small supplied example, apply sequence and continuity with one changed input; explain the result. Keep the remaining structure supplied.</x:v>
      </x:c>
      <x:c r="K161" s="10" t="str">
        <x:v>Planning draft</x:v>
      </x:c>
      <x:c r="L161" s="10" t="str">
        <x:v>Daily Lessons and Planned Gradebooks</x:v>
      </x:c>
    </x:row>
    <x:row r="162" ht="100" customHeight="1">
      <x:c r="A162" s="10" t="str">
        <x:v>COM11</x:v>
      </x:c>
      <x:c r="B162" s="12" t="n">
        <x:v>46392.5</x:v>
      </x:c>
      <x:c r="C162" s="10" t="n">
        <x:v>72</x:v>
      </x:c>
      <x:c r="D162" s="10" t="str">
        <x:v>com11-26-s08-d04</x:v>
      </x:c>
      <x:c r="E162" s="10" t="str">
        <x:v>Narration and soundtrack checkpoint</x:v>
      </x:c>
      <x:c r="F162" s="10" t="n">
        <x:v>70</x:v>
      </x:c>
      <x:c r="G162" s="10" t="str">
        <x:v>Guided capture and edit lab</x:v>
      </x:c>
      <x:c r="H162" s="10" t="str">
        <x:v>narration/music rights</x:v>
      </x:c>
      <x:c r="I162" s="10" t="str">
        <x:v>Capture build details and interviews with permission</x:v>
      </x:c>
      <x:c r="J162" s="10" t="str">
        <x:v>On a small supplied example, apply narration/music rights with one changed input; explain the result. Keep the remaining structure supplied.</x:v>
      </x:c>
      <x:c r="K162" s="10" t="str">
        <x:v>Planning draft</x:v>
      </x:c>
      <x:c r="L162" s="10" t="str">
        <x:v>Daily Lessons and Planned Gradebooks</x:v>
      </x:c>
    </x:row>
    <x:row r="163" ht="100" customHeight="1">
      <x:c r="A163" s="10" t="str">
        <x:v>COM11</x:v>
      </x:c>
      <x:c r="B163" s="12" t="n">
        <x:v>46393.5</x:v>
      </x:c>
      <x:c r="C163" s="10" t="n">
        <x:v>73</x:v>
      </x:c>
      <x:c r="D163" s="10" t="str">
        <x:v>com11-26-s08-d05</x:v>
      </x:c>
      <x:c r="E163" s="10" t="str">
        <x:v>Capture build details and interviews with permission</x:v>
      </x:c>
      <x:c r="F163" s="10" t="n">
        <x:v>70</x:v>
      </x:c>
      <x:c r="G163" s="10" t="str">
        <x:v>Narration and soundtrack checkpoint</x:v>
      </x:c>
      <x:c r="H163" s="10" t="str">
        <x:v>build details and permitted interviews</x:v>
      </x:c>
      <x:c r="I163" s="10" t="str">
        <x:v>Edit explanation with titles and audio</x:v>
      </x:c>
      <x:c r="J163" s="10" t="str">
        <x:v>On a small supplied example, apply build details and permitted interviews with one changed input; explain the result. Keep the remaining structure supplied.</x:v>
      </x:c>
      <x:c r="K163" s="10" t="str">
        <x:v>Planning draft</x:v>
      </x:c>
      <x:c r="L163" s="10" t="str">
        <x:v>Daily Lessons and Planned Gradebooks</x:v>
      </x:c>
    </x:row>
    <x:row r="164" ht="100" customHeight="1">
      <x:c r="A164" s="10" t="str">
        <x:v>COM11</x:v>
      </x:c>
      <x:c r="B164" s="12" t="n">
        <x:v>46394.5</x:v>
      </x:c>
      <x:c r="C164" s="10" t="n">
        <x:v>74</x:v>
      </x:c>
      <x:c r="D164" s="10" t="str">
        <x:v>com11-26-s08-d06</x:v>
      </x:c>
      <x:c r="E164" s="10" t="str">
        <x:v>Edit explanation with titles and audio</x:v>
      </x:c>
      <x:c r="F164" s="10" t="n">
        <x:v>70</x:v>
      </x:c>
      <x:c r="G164" s="10" t="str">
        <x:v>Capture build details and interviews with permission</x:v>
      </x:c>
      <x:c r="H164" s="10" t="str">
        <x:v>titles and purposeful audio</x:v>
      </x:c>
      <x:c r="I164" s="10" t="str">
        <x:v>Review clarity captions and compression</x:v>
      </x:c>
      <x:c r="J164" s="10" t="str">
        <x:v>recut the explanation for a visitor who has not seen the model</x:v>
      </x:c>
      <x:c r="K164" s="10" t="str">
        <x:v>Planning draft</x:v>
      </x:c>
      <x:c r="L164" s="10" t="str">
        <x:v>Daily Lessons and Planned Gradebooks</x:v>
      </x:c>
    </x:row>
    <x:row r="165" ht="100" customHeight="1">
      <x:c r="A165" s="10" t="str">
        <x:v>COM11</x:v>
      </x:c>
      <x:c r="B165" s="12" t="n">
        <x:v>46395.5</x:v>
      </x:c>
      <x:c r="C165" s="10" t="n">
        <x:v>75</x:v>
      </x:c>
      <x:c r="D165" s="10" t="str">
        <x:v>com11-26-s08-d07</x:v>
      </x:c>
      <x:c r="E165" s="10" t="str">
        <x:v>Review clarity captions and compression</x:v>
      </x:c>
      <x:c r="F165" s="10" t="n">
        <x:v>70</x:v>
      </x:c>
      <x:c r="G165" s="10" t="str">
        <x:v>Edit explanation with titles and audio</x:v>
      </x:c>
      <x:c r="H165" s="10" t="str">
        <x:v>captions and compression</x:v>
      </x:c>
      <x:c r="I165" s="10" t="str">
        <x:v>Individual video contribution and final presentation</x:v>
      </x:c>
      <x:c r="J165" s="10" t="str">
        <x:v>recut the explanation for a visitor who has not seen the model</x:v>
      </x:c>
      <x:c r="K165" s="10" t="str">
        <x:v>Planning draft</x:v>
      </x:c>
      <x:c r="L165" s="10" t="str">
        <x:v>Daily Lessons and Planned Gradebooks</x:v>
      </x:c>
    </x:row>
    <x:row r="166" ht="100" customHeight="1">
      <x:c r="A166" s="10" t="str">
        <x:v>COM11</x:v>
      </x:c>
      <x:c r="B166" s="12" t="n">
        <x:v>46398.5</x:v>
      </x:c>
      <x:c r="C166" s="10" t="n">
        <x:v>76</x:v>
      </x:c>
      <x:c r="D166" s="10" t="str">
        <x:v>com11-26-s08-d08</x:v>
      </x:c>
      <x:c r="E166" s="10" t="str">
        <x:v>Individual video contribution and final presentation</x:v>
      </x:c>
      <x:c r="F166" s="10" t="n">
        <x:v>70</x:v>
      </x:c>
      <x:c r="G166" s="10" t="str">
        <x:v>Review clarity captions and compression</x:v>
      </x:c>
      <x:c r="H166" s="10" t="str">
        <x:v>individual contribution</x:v>
      </x:c>
      <x:c r="I166" s="10" t="str">
        <x:v>Revise video and document delivery settings</x:v>
      </x:c>
      <x:c r="J166" s="10" t="str">
        <x:v>recut the explanation for a visitor who has not seen the model</x:v>
      </x:c>
      <x:c r="K166" s="10" t="str">
        <x:v>Planning draft</x:v>
      </x:c>
      <x:c r="L166" s="10" t="str">
        <x:v>Daily Lessons and Planned Gradebooks</x:v>
      </x:c>
    </x:row>
    <x:row r="167" ht="100" customHeight="1">
      <x:c r="A167" s="10" t="str">
        <x:v>COM11</x:v>
      </x:c>
      <x:c r="B167" s="12" t="n">
        <x:v>46399.5</x:v>
      </x:c>
      <x:c r="C167" s="10" t="n">
        <x:v>77</x:v>
      </x:c>
      <x:c r="D167" s="10" t="str">
        <x:v>com11-26-s08-d09</x:v>
      </x:c>
      <x:c r="E167" s="10" t="str">
        <x:v>Revise video and document delivery settings</x:v>
      </x:c>
      <x:c r="F167" s="10" t="n">
        <x:v>70</x:v>
      </x:c>
      <x:c r="G167" s="10" t="str">
        <x:v>Individual video contribution and final presentation</x:v>
      </x:c>
      <x:c r="H167" s="10" t="str">
        <x:v>delivery revision</x:v>
      </x:c>
      <x:c r="I167" s="10" t="str">
        <x:v>Portfolio and transferable communication skills</x:v>
      </x:c>
      <x:c r="J167" s="10" t="str">
        <x:v>recut the explanation for a visitor who has not seen the model</x:v>
      </x:c>
      <x:c r="K167" s="10" t="str">
        <x:v>Planning draft</x:v>
      </x:c>
      <x:c r="L167" s="10" t="str">
        <x:v>Daily Lessons and Planned Gradebooks</x:v>
      </x:c>
    </x:row>
    <x:row r="168" ht="100" customHeight="1">
      <x:c r="A168" s="10" t="str">
        <x:v>COM11</x:v>
      </x:c>
      <x:c r="B168" s="12" t="n">
        <x:v>46400.5</x:v>
      </x:c>
      <x:c r="C168" s="10" t="n">
        <x:v>78</x:v>
      </x:c>
      <x:c r="D168" s="10" t="str">
        <x:v>com11-26-s09-d01</x:v>
      </x:c>
      <x:c r="E168" s="10" t="str">
        <x:v>Audit outcomes and individual evidence</x:v>
      </x:c>
      <x:c r="F168" s="10" t="n">
        <x:v>70</x:v>
      </x:c>
      <x:c r="G168" s="10" t="str">
        <x:v>Revise video and document delivery settings</x:v>
      </x:c>
      <x:c r="H168" s="10" t="str">
        <x:v>evidence against outcomes</x:v>
      </x:c>
      <x:c r="I168" s="10" t="str">
        <x:v>Revisit communication history and career strengths</x:v>
      </x:c>
      <x:c r="J168" s="10" t="str">
        <x:v>On a small supplied example, apply evidence against outcomes with one changed input; explain the result. Keep the remaining structure supplied.</x:v>
      </x:c>
      <x:c r="K168" s="10" t="str">
        <x:v>Planning draft</x:v>
      </x:c>
      <x:c r="L168" s="10" t="str">
        <x:v>Daily Lessons and Planned Gradebooks</x:v>
      </x:c>
    </x:row>
    <x:row r="169" ht="100" customHeight="1">
      <x:c r="A169" s="10" t="str">
        <x:v>COM11</x:v>
      </x:c>
      <x:c r="B169" s="12" t="n">
        <x:v>46401.5</x:v>
      </x:c>
      <x:c r="C169" s="10" t="n">
        <x:v>79</x:v>
      </x:c>
      <x:c r="D169" s="10" t="str">
        <x:v>com11-26-s09-d02</x:v>
      </x:c>
      <x:c r="E169" s="10" t="str">
        <x:v>Revisit communication history and career strengths</x:v>
      </x:c>
      <x:c r="F169" s="10" t="n">
        <x:v>70</x:v>
      </x:c>
      <x:c r="G169" s="10" t="str">
        <x:v>Audit outcomes and individual evidence</x:v>
      </x:c>
      <x:c r="H169" s="10" t="str">
        <x:v>history and career reflection</x:v>
      </x:c>
      <x:c r="I169" s="10" t="str">
        <x:v>Curate design process and revision evidence</x:v>
      </x:c>
      <x:c r="J169" s="10" t="str">
        <x:v>On a small supplied example, apply history and career reflection with one changed input; explain the result. Keep the remaining structure supplied.</x:v>
      </x:c>
      <x:c r="K169" s="10" t="str">
        <x:v>Planning draft</x:v>
      </x:c>
      <x:c r="L169" s="10" t="str">
        <x:v>Daily Lessons and Planned Gradebooks</x:v>
      </x:c>
    </x:row>
    <x:row r="170" ht="100" customHeight="1">
      <x:c r="A170" s="10" t="str">
        <x:v>COM11</x:v>
      </x:c>
      <x:c r="B170" s="12" t="n">
        <x:v>46402.5</x:v>
      </x:c>
      <x:c r="C170" s="10" t="n">
        <x:v>80</x:v>
      </x:c>
      <x:c r="D170" s="10" t="str">
        <x:v>com11-26-s09-d03</x:v>
      </x:c>
      <x:c r="E170" s="10" t="str">
        <x:v>Curate design process and revision evidence</x:v>
      </x:c>
      <x:c r="F170" s="10" t="n">
        <x:v>70</x:v>
      </x:c>
      <x:c r="G170" s="10" t="str">
        <x:v>Revisit communication history and career strengths</x:v>
      </x:c>
      <x:c r="H170" s="10" t="str">
        <x:v>curate design iterations</x:v>
      </x:c>
      <x:c r="I170" s="10" t="str">
        <x:v>Guided portfolio conference</x:v>
      </x:c>
      <x:c r="J170" s="10" t="str">
        <x:v>On a small supplied example, apply curate design iterations with one changed input; explain the result. Keep the remaining structure supplied.</x:v>
      </x:c>
      <x:c r="K170" s="10" t="str">
        <x:v>Planning draft</x:v>
      </x:c>
      <x:c r="L170" s="10" t="str">
        <x:v>Daily Lessons and Planned Gradebooks</x:v>
      </x:c>
    </x:row>
    <x:row r="171" ht="100" customHeight="1">
      <x:c r="A171" s="10" t="str">
        <x:v>COM11</x:v>
      </x:c>
      <x:c r="B171" s="12" t="n">
        <x:v>46405.5</x:v>
      </x:c>
      <x:c r="C171" s="10" t="n">
        <x:v>81</x:v>
      </x:c>
      <x:c r="D171" s="10" t="str">
        <x:v>com11-26-s09-d04</x:v>
      </x:c>
      <x:c r="E171" s="10" t="str">
        <x:v>Guided portfolio conference</x:v>
      </x:c>
      <x:c r="F171" s="10" t="n">
        <x:v>70</x:v>
      </x:c>
      <x:c r="G171" s="10" t="str">
        <x:v>Curate design process and revision evidence</x:v>
      </x:c>
      <x:c r="H171" s="10" t="str">
        <x:v>portfolio conference</x:v>
      </x:c>
      <x:c r="I171" s="10" t="str">
        <x:v>Independent redesign and explanation</x:v>
      </x:c>
      <x:c r="J171" s="10" t="str">
        <x:v>On a small supplied example, apply portfolio conference with one changed input; explain the result. Keep the remaining structure supplied.</x:v>
      </x:c>
      <x:c r="K171" s="10" t="str">
        <x:v>Planning draft</x:v>
      </x:c>
      <x:c r="L171" s="10" t="str">
        <x:v>Daily Lessons and Planned Gradebooks</x:v>
      </x:c>
    </x:row>
    <x:row r="172" ht="100" customHeight="1">
      <x:c r="A172" s="10" t="str">
        <x:v>COM11</x:v>
      </x:c>
      <x:c r="B172" s="12" t="n">
        <x:v>46406.5</x:v>
      </x:c>
      <x:c r="C172" s="10" t="n">
        <x:v>82</x:v>
      </x:c>
      <x:c r="D172" s="10" t="str">
        <x:v>com11-26-s09-d05</x:v>
      </x:c>
      <x:c r="E172" s="10" t="str">
        <x:v>Independent redesign and explanation</x:v>
      </x:c>
      <x:c r="F172" s="10" t="n">
        <x:v>70</x:v>
      </x:c>
      <x:c r="G172" s="10" t="str">
        <x:v>Guided portfolio conference</x:v>
      </x:c>
      <x:c r="H172" s="10" t="str">
        <x:v>unfamiliar joint/facade redesign</x:v>
      </x:c>
      <x:c r="I172" s="10" t="str">
        <x:v>Complete portfolio with images drawings and video</x:v>
      </x:c>
      <x:c r="J172" s="10" t="str">
        <x:v>On a small supplied example, apply unfamiliar joint/facade redesign with one changed input; explain the result. Keep the remaining structure supplied.</x:v>
      </x:c>
      <x:c r="K172" s="10" t="str">
        <x:v>Planning draft</x:v>
      </x:c>
      <x:c r="L172" s="10" t="str">
        <x:v>Daily Lessons and Planned Gradebooks</x:v>
      </x:c>
    </x:row>
    <x:row r="173" ht="100" customHeight="1">
      <x:c r="A173" s="10" t="str">
        <x:v>COM11</x:v>
      </x:c>
      <x:c r="B173" s="12" t="n">
        <x:v>46407.5</x:v>
      </x:c>
      <x:c r="C173" s="10" t="n">
        <x:v>83</x:v>
      </x:c>
      <x:c r="D173" s="10" t="str">
        <x:v>com11-26-s09-d06</x:v>
      </x:c>
      <x:c r="E173" s="10" t="str">
        <x:v>Complete portfolio with images drawings and video</x:v>
      </x:c>
      <x:c r="F173" s="10" t="n">
        <x:v>70</x:v>
      </x:c>
      <x:c r="G173" s="10" t="str">
        <x:v>Independent redesign and explanation</x:v>
      </x:c>
      <x:c r="H173" s="10" t="str">
        <x:v>combine images/drawings/video</x:v>
      </x:c>
      <x:c r="I173" s="10" t="str">
        <x:v>Material life-cycle and career reflection</x:v>
      </x:c>
      <x:c r="J173" s="10" t="str">
        <x:v>adapt a joint or facade to a different material thickness</x:v>
      </x:c>
      <x:c r="K173" s="10" t="str">
        <x:v>Planning draft</x:v>
      </x:c>
      <x:c r="L173" s="10" t="str">
        <x:v>Daily Lessons and Planned Gradebooks</x:v>
      </x:c>
    </x:row>
    <x:row r="174" ht="100" customHeight="1">
      <x:c r="A174" s="10" t="str">
        <x:v>COM11</x:v>
      </x:c>
      <x:c r="B174" s="12" t="n">
        <x:v>46408.5</x:v>
      </x:c>
      <x:c r="C174" s="10" t="n">
        <x:v>84</x:v>
      </x:c>
      <x:c r="D174" s="10" t="str">
        <x:v>com11-26-s09-d07</x:v>
      </x:c>
      <x:c r="E174" s="10" t="str">
        <x:v>Material life-cycle and career reflection</x:v>
      </x:c>
      <x:c r="F174" s="10" t="n">
        <x:v>70</x:v>
      </x:c>
      <x:c r="G174" s="10" t="str">
        <x:v>Complete portfolio with images drawings and video</x:v>
      </x:c>
      <x:c r="H174" s="10" t="str">
        <x:v>life-cycle and future pathway</x:v>
      </x:c>
      <x:c r="I174" s="10" t="str">
        <x:v>Final portfolio defence</x:v>
      </x:c>
      <x:c r="J174" s="10" t="str">
        <x:v>adapt a joint or facade to a different material thickness</x:v>
      </x:c>
      <x:c r="K174" s="10" t="str">
        <x:v>Planning draft</x:v>
      </x:c>
      <x:c r="L174" s="10" t="str">
        <x:v>Daily Lessons and Planned Gradebooks</x:v>
      </x:c>
    </x:row>
    <x:row r="175" ht="100" customHeight="1">
      <x:c r="A175" s="10" t="str">
        <x:v>COM11</x:v>
      </x:c>
      <x:c r="B175" s="12" t="n">
        <x:v>46409.5</x:v>
      </x:c>
      <x:c r="C175" s="10" t="n">
        <x:v>85</x:v>
      </x:c>
      <x:c r="D175" s="10" t="str">
        <x:v>com11-26-s09-d08</x:v>
      </x:c>
      <x:c r="E175" s="10" t="str">
        <x:v>Final portfolio defence</x:v>
      </x:c>
      <x:c r="F175" s="10" t="n">
        <x:v>70</x:v>
      </x:c>
      <x:c r="G175" s="10" t="str">
        <x:v>Material life-cycle and career reflection</x:v>
      </x:c>
      <x:c r="H175" s="10" t="str">
        <x:v>individual final defence</x:v>
      </x:c>
      <x:c r="I175" s="10" t="str">
        <x:v>Reassessment and next-course handover</x:v>
      </x:c>
      <x:c r="J175" s="10" t="str">
        <x:v>adapt a joint or facade to a different material thickness</x:v>
      </x:c>
      <x:c r="K175" s="10" t="str">
        <x:v>Planning draft</x:v>
      </x:c>
      <x:c r="L175" s="10" t="str">
        <x:v>Daily Lessons and Planned Gradebooks</x:v>
      </x:c>
    </x:row>
    <x:row r="176" ht="100" customHeight="1">
      <x:c r="A176" s="10" t="str">
        <x:v>COM11</x:v>
      </x:c>
      <x:c r="B176" s="12" t="n">
        <x:v>46412.5</x:v>
      </x:c>
      <x:c r="C176" s="10" t="n">
        <x:v>86</x:v>
      </x:c>
      <x:c r="D176" s="10" t="str">
        <x:v>com11-26-s09-d09</x:v>
      </x:c>
      <x:c r="E176" s="10" t="str">
        <x:v>Reassessment and next-course handover</x:v>
      </x:c>
      <x:c r="F176" s="10" t="n">
        <x:v>70</x:v>
      </x:c>
      <x:c r="G176" s="10" t="str">
        <x:v>Final portfolio defence</x:v>
      </x:c>
      <x:c r="H176" s="10" t="str">
        <x:v>targeted reassessment</x:v>
      </x:c>
      <x:c r="I176" s="10" t="str">
        <x:v>Future technical and media projects</x:v>
      </x:c>
      <x:c r="J176" s="10" t="str">
        <x:v>adapt a joint or facade to a different material thickness</x:v>
      </x:c>
      <x:c r="K176" s="10" t="str">
        <x:v>Planning draft</x:v>
      </x:c>
      <x:c r="L176" s="10" t="str">
        <x:v>Daily Lessons and Planned Gradebooks</x:v>
      </x:c>
    </x:row>
    <x:row r="177" ht="100" customHeight="1">
      <x:c r="A177" s="10" t="str">
        <x:v>IBDS</x:v>
      </x:c>
      <x:c r="B177" s="12" t="n">
        <x:v>46268.5</x:v>
      </x:c>
      <x:c r="C177" s="10" t="n">
        <x:v>1</x:v>
      </x:c>
      <x:c r="D177" s="10" t="str">
        <x:v>ibds-26-s01-d01</x:v>
      </x:c>
      <x:c r="E177" s="10" t="str">
        <x:v>Retrieve prior learning; diagnose a new scenario in mechanisms, evidence and power</x:v>
      </x:c>
      <x:c r="F177" s="10" t="n">
        <x:v>70</x:v>
      </x:c>
      <x:c r="G177" s="10" t="str">
        <x:v>Everyday digital experience; diagnostic establishes actual starting points</x:v>
      </x:c>
      <x:c r="H177" s="10" t="str">
        <x:v>mechanism</x:v>
      </x:c>
      <x:c r="I177" s="10" t="str">
        <x:v>Separate immediate impact from longer implication; qualify a policy judgement</x:v>
      </x:c>
      <x:c r="J177" s="10" t="str">
        <x:v>Trace a school-entry face matcher</x:v>
      </x:c>
      <x:c r="K177" s="10" t="str">
        <x:v>Planning draft</x:v>
      </x:c>
      <x:c r="L177" s="10" t="str">
        <x:v>Daily Lessons and Planned Gradebooks</x:v>
      </x:c>
    </x:row>
    <x:row r="178" ht="100" customHeight="1">
      <x:c r="A178" s="10" t="str">
        <x:v>IBDS</x:v>
      </x:c>
      <x:c r="B178" s="12" t="n">
        <x:v>46269.5</x:v>
      </x:c>
      <x:c r="C178" s="10" t="n">
        <x:v>2</x:v>
      </x:c>
      <x:c r="D178" s="10" t="str">
        <x:v>ibds-26-s01-d02</x:v>
      </x:c>
      <x:c r="E178" s="10" t="str">
        <x:v>Model mechanism; annotate the specific case: Face recognition: Clearview investigation + NIST demographic testing</x:v>
      </x:c>
      <x:c r="F178" s="10" t="n">
        <x:v>70</x:v>
      </x:c>
      <x:c r="G178" s="10" t="str">
        <x:v>Retrieve prior learning; diagnose a new scenario in mechanisms, evidence and power</x:v>
      </x:c>
      <x:c r="H178" s="10" t="str">
        <x:v>case evidence</x:v>
      </x:c>
      <x:c r="I178" s="10" t="str">
        <x:v>Separate immediate impact from longer implication; qualify a policy judgement</x:v>
      </x:c>
      <x:c r="J178" s="10" t="str">
        <x:v>Trace a school-entry face matcher</x:v>
      </x:c>
      <x:c r="K178" s="10" t="str">
        <x:v>Planning draft</x:v>
      </x:c>
      <x:c r="L178" s="10" t="str">
        <x:v>Daily Lessons and Planned Gradebooks</x:v>
      </x:c>
    </x:row>
    <x:row r="179" ht="100" customHeight="1">
      <x:c r="A179" s="10" t="str">
        <x:v>IBDS</x:v>
      </x:c>
      <x:c r="B179" s="12" t="n">
        <x:v>46273.5</x:v>
      </x:c>
      <x:c r="C179" s="10" t="n">
        <x:v>3</x:v>
      </x:c>
      <x:c r="D179" s="10" t="str">
        <x:v>ibds-26-s01-d03</x:v>
      </x:c>
      <x:c r="E179" s="10" t="str">
        <x:v>Guided lab: Threshold and false-match card lab</x:v>
      </x:c>
      <x:c r="F179" s="10" t="n">
        <x:v>70</x:v>
      </x:c>
      <x:c r="G179" s="10" t="str">
        <x:v>Model mechanism; annotate the specific case: Face recognition: Clearview investigation + NIST demographic testing</x:v>
      </x:c>
      <x:c r="H179" s="10" t="str">
        <x:v>technical model</x:v>
      </x:c>
      <x:c r="I179" s="10" t="str">
        <x:v>Separate immediate impact from longer implication; qualify a policy judgement</x:v>
      </x:c>
      <x:c r="J179" s="10" t="str">
        <x:v>Trace a school-entry face matcher</x:v>
      </x:c>
      <x:c r="K179" s="10" t="str">
        <x:v>Planning draft</x:v>
      </x:c>
      <x:c r="L179" s="10" t="str">
        <x:v>Daily Lessons and Planned Gradebooks</x:v>
      </x:c>
    </x:row>
    <x:row r="180" ht="100" customHeight="1">
      <x:c r="A180" s="10" t="str">
        <x:v>IBDS</x:v>
      </x:c>
      <x:c r="B180" s="12" t="n">
        <x:v>46274.5</x:v>
      </x:c>
      <x:c r="C180" s="10" t="n">
        <x:v>4</x:v>
      </x:c>
      <x:c r="D180" s="10" t="str">
        <x:v>ibds-26-s01-d04</x:v>
      </x:c>
      <x:c r="E180" s="10" t="str">
        <x:v>Explain results; source-check one claim; 2–3 minute rotating defence</x:v>
      </x:c>
      <x:c r="F180" s="10" t="n">
        <x:v>70</x:v>
      </x:c>
      <x:c r="G180" s="10" t="str">
        <x:v>Guided lab: Threshold and false-match card lab</x:v>
      </x:c>
      <x:c r="H180" s="10" t="str">
        <x:v>source evaluation</x:v>
      </x:c>
      <x:c r="I180" s="10" t="str">
        <x:v>Separate immediate impact from longer implication; qualify a policy judgement</x:v>
      </x:c>
      <x:c r="J180" s="10" t="str">
        <x:v>Trace a school-entry face matcher</x:v>
      </x:c>
      <x:c r="K180" s="10" t="str">
        <x:v>Planning draft</x:v>
      </x:c>
      <x:c r="L180" s="10" t="str">
        <x:v>Daily Lessons and Planned Gradebooks</x:v>
      </x:c>
    </x:row>
    <x:row r="181" ht="100" customHeight="1">
      <x:c r="A181" s="10" t="str">
        <x:v>IBDS</x:v>
      </x:c>
      <x:c r="B181" s="12" t="n">
        <x:v>46275.5</x:v>
      </x:c>
      <x:c r="C181" s="10" t="n">
        <x:v>5</x:v>
      </x:c>
      <x:c r="D181" s="10" t="str">
        <x:v>ibds-26-s01-d05</x:v>
      </x:c>
      <x:c r="E181" s="10" t="str">
        <x:v>Independent quiz: mechanism + delayed retrieval; feedback and repair</x:v>
      </x:c>
      <x:c r="F181" s="10" t="n">
        <x:v>70</x:v>
      </x:c>
      <x:c r="G181" s="10" t="str">
        <x:v>Explain results; source-check one claim; 2–3 minute rotating defence</x:v>
      </x:c>
      <x:c r="H181" s="10" t="str">
        <x:v>delayed retrieval</x:v>
      </x:c>
      <x:c r="I181" s="10" t="str">
        <x:v>Separate immediate impact from longer implication; qualify a policy judgement</x:v>
      </x:c>
      <x:c r="J181" s="10" t="str">
        <x:v>Trace a school-entry face matcher</x:v>
      </x:c>
      <x:c r="K181" s="10" t="str">
        <x:v>Planning draft</x:v>
      </x:c>
      <x:c r="L181" s="10" t="str">
        <x:v>Daily Lessons and Planned Gradebooks</x:v>
      </x:c>
    </x:row>
    <x:row r="182" ht="100" customHeight="1">
      <x:c r="A182" s="10" t="str">
        <x:v>IBDS</x:v>
      </x:c>
      <x:c r="B182" s="12" t="n">
        <x:v>46276.5</x:v>
      </x:c>
      <x:c r="C182" s="10" t="n">
        <x:v>6</x:v>
      </x:c>
      <x:c r="D182" s="10" t="str">
        <x:v>ibds-26-s01-d06</x:v>
      </x:c>
      <x:c r="E182" s="10" t="str">
        <x:v>Compare stakeholders and use a concept to explain a causal relationship</x:v>
      </x:c>
      <x:c r="F182" s="10" t="n">
        <x:v>70</x:v>
      </x:c>
      <x:c r="G182" s="10" t="str">
        <x:v>Independent quiz: mechanism + delayed retrieval; feedback and repair</x:v>
      </x:c>
      <x:c r="H182" s="10" t="str">
        <x:v>stakeholder/concept causal analysis</x:v>
      </x:c>
      <x:c r="I182" s="10" t="str">
        <x:v>Separate immediate impact from longer implication; qualify a policy judgement</x:v>
      </x:c>
      <x:c r="J182" s="10" t="str">
        <x:v>Trace a school-entry face matcher</x:v>
      </x:c>
      <x:c r="K182" s="10" t="str">
        <x:v>Planning draft</x:v>
      </x:c>
      <x:c r="L182" s="10" t="str">
        <x:v>Daily Lessons and Planned Gradebooks</x:v>
      </x:c>
    </x:row>
    <x:row r="183" ht="100" customHeight="1">
      <x:c r="A183" s="10" t="str">
        <x:v>IBDS</x:v>
      </x:c>
      <x:c r="B183" s="12" t="n">
        <x:v>46279.5</x:v>
      </x:c>
      <x:c r="C183" s="10" t="n">
        <x:v>7</x:v>
      </x:c>
      <x:c r="D183" s="10" t="str">
        <x:v>ibds-26-s01-d07</x:v>
      </x:c>
      <x:c r="E183" s="10" t="str">
        <x:v>Paper 1 transfer: Trace a school-entry face matcher</x:v>
      </x:c>
      <x:c r="F183" s="10" t="n">
        <x:v>70</x:v>
      </x:c>
      <x:c r="G183" s="10" t="str">
        <x:v>Compare stakeholders and use a concept to explain a causal relationship</x:v>
      </x:c>
      <x:c r="H183" s="10" t="str">
        <x:v>scenario-specific evaluation</x:v>
      </x:c>
      <x:c r="I183" s="10" t="str">
        <x:v>Separate immediate impact from longer implication; qualify a policy judgement</x:v>
      </x:c>
      <x:c r="J183" s="10" t="str">
        <x:v>Trace a school-entry face matcher</x:v>
      </x:c>
      <x:c r="K183" s="10" t="str">
        <x:v>Planning draft</x:v>
      </x:c>
      <x:c r="L183" s="10" t="str">
        <x:v>Daily Lessons and Planned Gradebooks</x:v>
      </x:c>
    </x:row>
    <x:row r="184" ht="100" customHeight="1">
      <x:c r="A184" s="10" t="str">
        <x:v>IBDS</x:v>
      </x:c>
      <x:c r="B184" s="12" t="n">
        <x:v>46280.5</x:v>
      </x:c>
      <x:c r="C184" s="10" t="n">
        <x:v>8</x:v>
      </x:c>
      <x:c r="D184" s="10" t="str">
        <x:v>ibds-26-s01-d08</x:v>
      </x:c>
      <x:c r="E184" s="10" t="str">
        <x:v>Paper 2 source synthesis; connect two sources around one theme</x:v>
      </x:c>
      <x:c r="F184" s="10" t="n">
        <x:v>70</x:v>
      </x:c>
      <x:c r="G184" s="10" t="str">
        <x:v>Paper 1 transfer: Trace a school-entry face matcher</x:v>
      </x:c>
      <x:c r="H184" s="10" t="str">
        <x:v>cross-source synthesis</x:v>
      </x:c>
      <x:c r="I184" s="10" t="str">
        <x:v>Separate immediate impact from longer implication; qualify a policy judgement</x:v>
      </x:c>
      <x:c r="J184" s="10" t="str">
        <x:v>Trace a school-entry face matcher</x:v>
      </x:c>
      <x:c r="K184" s="10" t="str">
        <x:v>Planning draft</x:v>
      </x:c>
      <x:c r="L184" s="10" t="str">
        <x:v>Daily Lessons and Planned Gradebooks</x:v>
      </x:c>
    </x:row>
    <x:row r="185" ht="100" customHeight="1">
      <x:c r="A185" s="10" t="str">
        <x:v>IBDS</x:v>
      </x:c>
      <x:c r="B185" s="12" t="n">
        <x:v>46281.5</x:v>
      </x:c>
      <x:c r="C185" s="10" t="n">
        <x:v>9</x:v>
      </x:c>
      <x:c r="D185" s="10" t="str">
        <x:v>ibds-26-s01-d09</x:v>
      </x:c>
      <x:c r="E185" s="10" t="str">
        <x:v>Revise one answer and defend a conditional judgement: How could the threshold redistribute risk?</x:v>
      </x:c>
      <x:c r="F185" s="10" t="n">
        <x:v>70</x:v>
      </x:c>
      <x:c r="G185" s="10" t="str">
        <x:v>Paper 2 source synthesis; connect two sources around one theme</x:v>
      </x:c>
      <x:c r="H185" s="10" t="str">
        <x:v>conditional judgement and repair</x:v>
      </x:c>
      <x:c r="I185" s="10" t="str">
        <x:v>Separate immediate impact from longer implication; qualify a policy judgement</x:v>
      </x:c>
      <x:c r="J185" s="10" t="str">
        <x:v>Trace a school-entry face matcher</x:v>
      </x:c>
      <x:c r="K185" s="10" t="str">
        <x:v>Planning draft</x:v>
      </x:c>
      <x:c r="L185" s="10" t="str">
        <x:v>Daily Lessons and Planned Gradebooks</x:v>
      </x:c>
    </x:row>
    <x:row r="186" ht="100" customHeight="1">
      <x:c r="A186" s="10" t="str">
        <x:v>IBDS</x:v>
      </x:c>
      <x:c r="B186" s="12" t="n">
        <x:v>46282.5</x:v>
      </x:c>
      <x:c r="C186" s="10" t="n">
        <x:v>10</x:v>
      </x:c>
      <x:c r="D186" s="10" t="str">
        <x:v>ibds-26-s02-d01</x:v>
      </x:c>
      <x:c r="E186" s="10" t="str">
        <x:v>Retrieve prior learning; diagnose a new scenario in age assurance and policy judgement</x:v>
      </x:c>
      <x:c r="F186" s="10" t="n">
        <x:v>70</x:v>
      </x:c>
      <x:c r="G186" s="10" t="str">
        <x:v>Revise one answer and defend a conditional judgement: How could the threshold redistribute risk?</x:v>
      </x:c>
      <x:c r="H186" s="10" t="str">
        <x:v>mechanism</x:v>
      </x:c>
      <x:c r="I186" s="10" t="str">
        <x:v>Explain ranking, feedback loops and selection bias; weigh competing goals</x:v>
      </x:c>
      <x:c r="J186" s="10" t="str">
        <x:v>Compare age assurance at a game and a social platform</x:v>
      </x:c>
      <x:c r="K186" s="10" t="str">
        <x:v>Planning draft</x:v>
      </x:c>
      <x:c r="L186" s="10" t="str">
        <x:v>Daily Lessons and Planned Gradebooks</x:v>
      </x:c>
    </x:row>
    <x:row r="187" ht="100" customHeight="1">
      <x:c r="A187" s="10" t="str">
        <x:v>IBDS</x:v>
      </x:c>
      <x:c r="B187" s="12" t="n">
        <x:v>46283.5</x:v>
      </x:c>
      <x:c r="C187" s="10" t="n">
        <x:v>11</x:v>
      </x:c>
      <x:c r="D187" s="10" t="str">
        <x:v>ibds-26-s02-d02</x:v>
      </x:c>
      <x:c r="E187" s="10" t="str">
        <x:v>Model mechanism; annotate the specific case: Australian social-media age restrictions: refresh implementation before teaching</x:v>
      </x:c>
      <x:c r="F187" s="10" t="n">
        <x:v>70</x:v>
      </x:c>
      <x:c r="G187" s="10" t="str">
        <x:v>Retrieve prior learning; diagnose a new scenario in age assurance and policy judgement</x:v>
      </x:c>
      <x:c r="H187" s="10" t="str">
        <x:v>case evidence</x:v>
      </x:c>
      <x:c r="I187" s="10" t="str">
        <x:v>Explain ranking, feedback loops and selection bias; weigh competing goals</x:v>
      </x:c>
      <x:c r="J187" s="10" t="str">
        <x:v>Compare age assurance at a game and a social platform</x:v>
      </x:c>
      <x:c r="K187" s="10" t="str">
        <x:v>Planning draft</x:v>
      </x:c>
      <x:c r="L187" s="10" t="str">
        <x:v>Daily Lessons and Planned Gradebooks</x:v>
      </x:c>
    </x:row>
    <x:row r="188" ht="100" customHeight="1">
      <x:c r="A188" s="10" t="str">
        <x:v>IBDS</x:v>
      </x:c>
      <x:c r="B188" s="12" t="n">
        <x:v>46286.5</x:v>
      </x:c>
      <x:c r="C188" s="10" t="n">
        <x:v>12</x:v>
      </x:c>
      <x:c r="D188" s="10" t="str">
        <x:v>ibds-26-s02-d03</x:v>
      </x:c>
      <x:c r="E188" s="10" t="str">
        <x:v>Guided lab: Age gate design: self-declaration, estimation, verification</x:v>
      </x:c>
      <x:c r="F188" s="10" t="n">
        <x:v>70</x:v>
      </x:c>
      <x:c r="G188" s="10" t="str">
        <x:v>Model mechanism; annotate the specific case: Australian social-media age restrictions: refresh implementation before teaching</x:v>
      </x:c>
      <x:c r="H188" s="10" t="str">
        <x:v>technical model</x:v>
      </x:c>
      <x:c r="I188" s="10" t="str">
        <x:v>Explain ranking, feedback loops and selection bias; weigh competing goals</x:v>
      </x:c>
      <x:c r="J188" s="10" t="str">
        <x:v>Compare age assurance at a game and a social platform</x:v>
      </x:c>
      <x:c r="K188" s="10" t="str">
        <x:v>Planning draft</x:v>
      </x:c>
      <x:c r="L188" s="10" t="str">
        <x:v>Daily Lessons and Planned Gradebooks</x:v>
      </x:c>
    </x:row>
    <x:row r="189" ht="100" customHeight="1">
      <x:c r="A189" s="10" t="str">
        <x:v>IBDS</x:v>
      </x:c>
      <x:c r="B189" s="12" t="n">
        <x:v>46287.5</x:v>
      </x:c>
      <x:c r="C189" s="10" t="n">
        <x:v>13</x:v>
      </x:c>
      <x:c r="D189" s="10" t="str">
        <x:v>ibds-26-s02-d04</x:v>
      </x:c>
      <x:c r="E189" s="10" t="str">
        <x:v>Explain results; source-check one claim; 2–3 minute rotating defence</x:v>
      </x:c>
      <x:c r="F189" s="10" t="n">
        <x:v>70</x:v>
      </x:c>
      <x:c r="G189" s="10" t="str">
        <x:v>Guided lab: Age gate design: self-declaration, estimation, verification</x:v>
      </x:c>
      <x:c r="H189" s="10" t="str">
        <x:v>source evaluation</x:v>
      </x:c>
      <x:c r="I189" s="10" t="str">
        <x:v>Explain ranking, feedback loops and selection bias; weigh competing goals</x:v>
      </x:c>
      <x:c r="J189" s="10" t="str">
        <x:v>Compare age assurance at a game and a social platform</x:v>
      </x:c>
      <x:c r="K189" s="10" t="str">
        <x:v>Planning draft</x:v>
      </x:c>
      <x:c r="L189" s="10" t="str">
        <x:v>Daily Lessons and Planned Gradebooks</x:v>
      </x:c>
    </x:row>
    <x:row r="190" ht="100" customHeight="1">
      <x:c r="A190" s="10" t="str">
        <x:v>IBDS</x:v>
      </x:c>
      <x:c r="B190" s="12" t="n">
        <x:v>46288.5</x:v>
      </x:c>
      <x:c r="C190" s="10" t="n">
        <x:v>14</x:v>
      </x:c>
      <x:c r="D190" s="10" t="str">
        <x:v>ibds-26-s02-d05</x:v>
      </x:c>
      <x:c r="E190" s="10" t="str">
        <x:v>Independent quiz: mechanism + delayed retrieval; feedback and repair</x:v>
      </x:c>
      <x:c r="F190" s="10" t="n">
        <x:v>70</x:v>
      </x:c>
      <x:c r="G190" s="10" t="str">
        <x:v>Explain results; source-check one claim; 2–3 minute rotating defence</x:v>
      </x:c>
      <x:c r="H190" s="10" t="str">
        <x:v>delayed retrieval</x:v>
      </x:c>
      <x:c r="I190" s="10" t="str">
        <x:v>Explain ranking, feedback loops and selection bias; weigh competing goals</x:v>
      </x:c>
      <x:c r="J190" s="10" t="str">
        <x:v>Compare age assurance at a game and a social platform</x:v>
      </x:c>
      <x:c r="K190" s="10" t="str">
        <x:v>Planning draft</x:v>
      </x:c>
      <x:c r="L190" s="10" t="str">
        <x:v>Daily Lessons and Planned Gradebooks</x:v>
      </x:c>
    </x:row>
    <x:row r="191" ht="100" customHeight="1">
      <x:c r="A191" s="10" t="str">
        <x:v>IBDS</x:v>
      </x:c>
      <x:c r="B191" s="12" t="n">
        <x:v>46289.5</x:v>
      </x:c>
      <x:c r="C191" s="10" t="n">
        <x:v>15</x:v>
      </x:c>
      <x:c r="D191" s="10" t="str">
        <x:v>ibds-26-s02-d06</x:v>
      </x:c>
      <x:c r="E191" s="10" t="str">
        <x:v>Compare stakeholders and use a concept to explain a causal relationship</x:v>
      </x:c>
      <x:c r="F191" s="10" t="n">
        <x:v>70</x:v>
      </x:c>
      <x:c r="G191" s="10" t="str">
        <x:v>Independent quiz: mechanism + delayed retrieval; feedback and repair</x:v>
      </x:c>
      <x:c r="H191" s="10" t="str">
        <x:v>stakeholder/concept causal analysis</x:v>
      </x:c>
      <x:c r="I191" s="10" t="str">
        <x:v>Explain ranking, feedback loops and selection bias; weigh competing goals</x:v>
      </x:c>
      <x:c r="J191" s="10" t="str">
        <x:v>Compare age assurance at a game and a social platform</x:v>
      </x:c>
      <x:c r="K191" s="10" t="str">
        <x:v>Planning draft</x:v>
      </x:c>
      <x:c r="L191" s="10" t="str">
        <x:v>Daily Lessons and Planned Gradebooks</x:v>
      </x:c>
    </x:row>
    <x:row r="192" ht="100" customHeight="1">
      <x:c r="A192" s="10" t="str">
        <x:v>IBDS</x:v>
      </x:c>
      <x:c r="B192" s="12" t="n">
        <x:v>46293.5</x:v>
      </x:c>
      <x:c r="C192" s="10" t="n">
        <x:v>16</x:v>
      </x:c>
      <x:c r="D192" s="10" t="str">
        <x:v>ibds-26-s02-d07</x:v>
      </x:c>
      <x:c r="E192" s="10" t="str">
        <x:v>Paper 1 transfer: Compare age assurance at a game and a social platform</x:v>
      </x:c>
      <x:c r="F192" s="10" t="n">
        <x:v>70</x:v>
      </x:c>
      <x:c r="G192" s="10" t="str">
        <x:v>Compare stakeholders and use a concept to explain a causal relationship</x:v>
      </x:c>
      <x:c r="H192" s="10" t="str">
        <x:v>scenario-specific evaluation</x:v>
      </x:c>
      <x:c r="I192" s="10" t="str">
        <x:v>Explain ranking, feedback loops and selection bias; weigh competing goals</x:v>
      </x:c>
      <x:c r="J192" s="10" t="str">
        <x:v>Compare age assurance at a game and a social platform</x:v>
      </x:c>
      <x:c r="K192" s="10" t="str">
        <x:v>Planning draft</x:v>
      </x:c>
      <x:c r="L192" s="10" t="str">
        <x:v>Daily Lessons and Planned Gradebooks</x:v>
      </x:c>
    </x:row>
    <x:row r="193" ht="100" customHeight="1">
      <x:c r="A193" s="10" t="str">
        <x:v>IBDS</x:v>
      </x:c>
      <x:c r="B193" s="12" t="n">
        <x:v>46294.5</x:v>
      </x:c>
      <x:c r="C193" s="10" t="n">
        <x:v>17</x:v>
      </x:c>
      <x:c r="D193" s="10" t="str">
        <x:v>ibds-26-s02-d08</x:v>
      </x:c>
      <x:c r="E193" s="10" t="str">
        <x:v>Paper 2 source synthesis; connect two sources around one theme</x:v>
      </x:c>
      <x:c r="F193" s="10" t="n">
        <x:v>70</x:v>
      </x:c>
      <x:c r="G193" s="10" t="str">
        <x:v>Paper 1 transfer: Compare age assurance at a game and a social platform</x:v>
      </x:c>
      <x:c r="H193" s="10" t="str">
        <x:v>cross-source synthesis</x:v>
      </x:c>
      <x:c r="I193" s="10" t="str">
        <x:v>Explain ranking, feedback loops and selection bias; weigh competing goals</x:v>
      </x:c>
      <x:c r="J193" s="10" t="str">
        <x:v>Compare age assurance at a game and a social platform</x:v>
      </x:c>
      <x:c r="K193" s="10" t="str">
        <x:v>Planning draft</x:v>
      </x:c>
      <x:c r="L193" s="10" t="str">
        <x:v>Daily Lessons and Planned Gradebooks</x:v>
      </x:c>
    </x:row>
    <x:row r="194" ht="100" customHeight="1">
      <x:c r="A194" s="10" t="str">
        <x:v>IBDS</x:v>
      </x:c>
      <x:c r="B194" s="12" t="n">
        <x:v>46296.5</x:v>
      </x:c>
      <x:c r="C194" s="10" t="n">
        <x:v>18</x:v>
      </x:c>
      <x:c r="D194" s="10" t="str">
        <x:v>ibds-26-s02-d09</x:v>
      </x:c>
      <x:c r="E194" s="10" t="str">
        <x:v>Revise one answer and defend a conditional judgement: What condition would change your policy judgement?</x:v>
      </x:c>
      <x:c r="F194" s="10" t="n">
        <x:v>70</x:v>
      </x:c>
      <x:c r="G194" s="10" t="str">
        <x:v>Paper 2 source synthesis; connect two sources around one theme</x:v>
      </x:c>
      <x:c r="H194" s="10" t="str">
        <x:v>conditional judgement and repair</x:v>
      </x:c>
      <x:c r="I194" s="10" t="str">
        <x:v>Explain ranking, feedback loops and selection bias; weigh competing goals</x:v>
      </x:c>
      <x:c r="J194" s="10" t="str">
        <x:v>Compare age assurance at a game and a social platform</x:v>
      </x:c>
      <x:c r="K194" s="10" t="str">
        <x:v>Planning draft</x:v>
      </x:c>
      <x:c r="L194" s="10" t="str">
        <x:v>Daily Lessons and Planned Gradebooks</x:v>
      </x:c>
    </x:row>
    <x:row r="195" ht="100" customHeight="1">
      <x:c r="A195" s="10" t="str">
        <x:v>IBDS</x:v>
      </x:c>
      <x:c r="B195" s="12" t="n">
        <x:v>46297.5</x:v>
      </x:c>
      <x:c r="C195" s="10" t="n">
        <x:v>19</x:v>
      </x:c>
      <x:c r="D195" s="10" t="str">
        <x:v>ibds-26-s03-d01</x:v>
      </x:c>
      <x:c r="E195" s="10" t="str">
        <x:v>Retrieve prior learning; diagnose a new scenario in data, algorithms and recommendation</x:v>
      </x:c>
      <x:c r="F195" s="10" t="n">
        <x:v>70</x:v>
      </x:c>
      <x:c r="G195" s="10" t="str">
        <x:v>Revise one answer and defend a conditional judgement: What condition would change your policy judgement?</x:v>
      </x:c>
      <x:c r="H195" s="10" t="str">
        <x:v>mechanism</x:v>
      </x:c>
      <x:c r="I195" s="10" t="str">
        <x:v>Connect hardware, packets, latency and security controls to a specific case</x:v>
      </x:c>
      <x:c r="J195" s="10" t="str">
        <x:v>Redesign a music recommender for a different audience</x:v>
      </x:c>
      <x:c r="K195" s="10" t="str">
        <x:v>Planning draft</x:v>
      </x:c>
      <x:c r="L195" s="10" t="str">
        <x:v>Daily Lessons and Planned Gradebooks</x:v>
      </x:c>
    </x:row>
    <x:row r="196" ht="100" customHeight="1">
      <x:c r="A196" s="10" t="str">
        <x:v>IBDS</x:v>
      </x:c>
      <x:c r="B196" s="12" t="n">
        <x:v>46300.5</x:v>
      </x:c>
      <x:c r="C196" s="10" t="n">
        <x:v>20</x:v>
      </x:c>
      <x:c r="D196" s="10" t="str">
        <x:v>ibds-26-s03-d02</x:v>
      </x:c>
      <x:c r="E196" s="10" t="str">
        <x:v>Model mechanism; annotate the specific case: TikTok recommendation explanation (2020 historical mechanism source); compare with a current verified update</x:v>
      </x:c>
      <x:c r="F196" s="10" t="n">
        <x:v>70</x:v>
      </x:c>
      <x:c r="G196" s="10" t="str">
        <x:v>Retrieve prior learning; diagnose a new scenario in data, algorithms and recommendation</x:v>
      </x:c>
      <x:c r="H196" s="10" t="str">
        <x:v>case evidence</x:v>
      </x:c>
      <x:c r="I196" s="10" t="str">
        <x:v>Connect hardware, packets, latency and security controls to a specific case</x:v>
      </x:c>
      <x:c r="J196" s="10" t="str">
        <x:v>Redesign a music recommender for a different audience</x:v>
      </x:c>
      <x:c r="K196" s="10" t="str">
        <x:v>Planning draft</x:v>
      </x:c>
      <x:c r="L196" s="10" t="str">
        <x:v>Daily Lessons and Planned Gradebooks</x:v>
      </x:c>
    </x:row>
    <x:row r="197" ht="100" customHeight="1">
      <x:c r="A197" s="10" t="str">
        <x:v>IBDS</x:v>
      </x:c>
      <x:c r="B197" s="12" t="n">
        <x:v>46301.5</x:v>
      </x:c>
      <x:c r="C197" s="10" t="n">
        <x:v>21</x:v>
      </x:c>
      <x:c r="D197" s="10" t="str">
        <x:v>ibds-26-s03-d03</x:v>
      </x:c>
      <x:c r="E197" s="10" t="str">
        <x:v>Guided lab: Paper recommender: change weights and compare ranked feeds</x:v>
      </x:c>
      <x:c r="F197" s="10" t="n">
        <x:v>70</x:v>
      </x:c>
      <x:c r="G197" s="10" t="str">
        <x:v>Model mechanism; annotate the specific case: TikTok recommendation explanation (2020 historical mechanism source); compare with a current verified update</x:v>
      </x:c>
      <x:c r="H197" s="10" t="str">
        <x:v>technical model</x:v>
      </x:c>
      <x:c r="I197" s="10" t="str">
        <x:v>Connect hardware, packets, latency and security controls to a specific case</x:v>
      </x:c>
      <x:c r="J197" s="10" t="str">
        <x:v>Redesign a music recommender for a different audience</x:v>
      </x:c>
      <x:c r="K197" s="10" t="str">
        <x:v>Planning draft</x:v>
      </x:c>
      <x:c r="L197" s="10" t="str">
        <x:v>Daily Lessons and Planned Gradebooks</x:v>
      </x:c>
    </x:row>
    <x:row r="198" ht="100" customHeight="1">
      <x:c r="A198" s="10" t="str">
        <x:v>IBDS</x:v>
      </x:c>
      <x:c r="B198" s="12" t="n">
        <x:v>46302.5</x:v>
      </x:c>
      <x:c r="C198" s="10" t="n">
        <x:v>22</x:v>
      </x:c>
      <x:c r="D198" s="10" t="str">
        <x:v>ibds-26-s03-d04</x:v>
      </x:c>
      <x:c r="E198" s="10" t="str">
        <x:v>Explain results; source-check one claim; 2–3 minute rotating defence</x:v>
      </x:c>
      <x:c r="F198" s="10" t="n">
        <x:v>70</x:v>
      </x:c>
      <x:c r="G198" s="10" t="str">
        <x:v>Guided lab: Paper recommender: change weights and compare ranked feeds</x:v>
      </x:c>
      <x:c r="H198" s="10" t="str">
        <x:v>source evaluation</x:v>
      </x:c>
      <x:c r="I198" s="10" t="str">
        <x:v>Connect hardware, packets, latency and security controls to a specific case</x:v>
      </x:c>
      <x:c r="J198" s="10" t="str">
        <x:v>Redesign a music recommender for a different audience</x:v>
      </x:c>
      <x:c r="K198" s="10" t="str">
        <x:v>Planning draft</x:v>
      </x:c>
      <x:c r="L198" s="10" t="str">
        <x:v>Daily Lessons and Planned Gradebooks</x:v>
      </x:c>
    </x:row>
    <x:row r="199" ht="100" customHeight="1">
      <x:c r="A199" s="10" t="str">
        <x:v>IBDS</x:v>
      </x:c>
      <x:c r="B199" s="12" t="n">
        <x:v>46303.5</x:v>
      </x:c>
      <x:c r="C199" s="10" t="n">
        <x:v>23</x:v>
      </x:c>
      <x:c r="D199" s="10" t="str">
        <x:v>ibds-26-s03-d05</x:v>
      </x:c>
      <x:c r="E199" s="10" t="str">
        <x:v>Independent quiz: mechanism + delayed retrieval; feedback and repair</x:v>
      </x:c>
      <x:c r="F199" s="10" t="n">
        <x:v>70</x:v>
      </x:c>
      <x:c r="G199" s="10" t="str">
        <x:v>Explain results; source-check one claim; 2–3 minute rotating defence</x:v>
      </x:c>
      <x:c r="H199" s="10" t="str">
        <x:v>delayed retrieval</x:v>
      </x:c>
      <x:c r="I199" s="10" t="str">
        <x:v>Connect hardware, packets, latency and security controls to a specific case</x:v>
      </x:c>
      <x:c r="J199" s="10" t="str">
        <x:v>Redesign a music recommender for a different audience</x:v>
      </x:c>
      <x:c r="K199" s="10" t="str">
        <x:v>Planning draft</x:v>
      </x:c>
      <x:c r="L199" s="10" t="str">
        <x:v>Daily Lessons and Planned Gradebooks</x:v>
      </x:c>
    </x:row>
    <x:row r="200" ht="100" customHeight="1">
      <x:c r="A200" s="10" t="str">
        <x:v>IBDS</x:v>
      </x:c>
      <x:c r="B200" s="12" t="n">
        <x:v>46304.5</x:v>
      </x:c>
      <x:c r="C200" s="10" t="n">
        <x:v>24</x:v>
      </x:c>
      <x:c r="D200" s="10" t="str">
        <x:v>ibds-26-s03-d06</x:v>
      </x:c>
      <x:c r="E200" s="10" t="str">
        <x:v>Compare stakeholders and use a concept to explain a causal relationship</x:v>
      </x:c>
      <x:c r="F200" s="10" t="n">
        <x:v>70</x:v>
      </x:c>
      <x:c r="G200" s="10" t="str">
        <x:v>Independent quiz: mechanism + delayed retrieval; feedback and repair</x:v>
      </x:c>
      <x:c r="H200" s="10" t="str">
        <x:v>stakeholder/concept causal analysis</x:v>
      </x:c>
      <x:c r="I200" s="10" t="str">
        <x:v>Connect hardware, packets, latency and security controls to a specific case</x:v>
      </x:c>
      <x:c r="J200" s="10" t="str">
        <x:v>Redesign a music recommender for a different audience</x:v>
      </x:c>
      <x:c r="K200" s="10" t="str">
        <x:v>Planning draft</x:v>
      </x:c>
      <x:c r="L200" s="10" t="str">
        <x:v>Daily Lessons and Planned Gradebooks</x:v>
      </x:c>
    </x:row>
    <x:row r="201" ht="100" customHeight="1">
      <x:c r="A201" s="10" t="str">
        <x:v>IBDS</x:v>
      </x:c>
      <x:c r="B201" s="12" t="n">
        <x:v>46308.5</x:v>
      </x:c>
      <x:c r="C201" s="10" t="n">
        <x:v>25</x:v>
      </x:c>
      <x:c r="D201" s="10" t="str">
        <x:v>ibds-26-s03-d07</x:v>
      </x:c>
      <x:c r="E201" s="10" t="str">
        <x:v>Paper 1 transfer: Redesign a music recommender for a different audience</x:v>
      </x:c>
      <x:c r="F201" s="10" t="n">
        <x:v>70</x:v>
      </x:c>
      <x:c r="G201" s="10" t="str">
        <x:v>Compare stakeholders and use a concept to explain a causal relationship</x:v>
      </x:c>
      <x:c r="H201" s="10" t="str">
        <x:v>scenario-specific evaluation</x:v>
      </x:c>
      <x:c r="I201" s="10" t="str">
        <x:v>Connect hardware, packets, latency and security controls to a specific case</x:v>
      </x:c>
      <x:c r="J201" s="10" t="str">
        <x:v>Redesign a music recommender for a different audience</x:v>
      </x:c>
      <x:c r="K201" s="10" t="str">
        <x:v>Planning draft</x:v>
      </x:c>
      <x:c r="L201" s="10" t="str">
        <x:v>Daily Lessons and Planned Gradebooks</x:v>
      </x:c>
    </x:row>
    <x:row r="202" ht="100" customHeight="1">
      <x:c r="A202" s="10" t="str">
        <x:v>IBDS</x:v>
      </x:c>
      <x:c r="B202" s="12" t="n">
        <x:v>46309.5</x:v>
      </x:c>
      <x:c r="C202" s="10" t="n">
        <x:v>26</x:v>
      </x:c>
      <x:c r="D202" s="10" t="str">
        <x:v>ibds-26-s03-d08</x:v>
      </x:c>
      <x:c r="E202" s="10" t="str">
        <x:v>Paper 2 source synthesis; connect two sources around one theme</x:v>
      </x:c>
      <x:c r="F202" s="10" t="n">
        <x:v>70</x:v>
      </x:c>
      <x:c r="G202" s="10" t="str">
        <x:v>Paper 1 transfer: Redesign a music recommender for a different audience</x:v>
      </x:c>
      <x:c r="H202" s="10" t="str">
        <x:v>cross-source synthesis</x:v>
      </x:c>
      <x:c r="I202" s="10" t="str">
        <x:v>Connect hardware, packets, latency and security controls to a specific case</x:v>
      </x:c>
      <x:c r="J202" s="10" t="str">
        <x:v>Redesign a music recommender for a different audience</x:v>
      </x:c>
      <x:c r="K202" s="10" t="str">
        <x:v>Planning draft</x:v>
      </x:c>
      <x:c r="L202" s="10" t="str">
        <x:v>Daily Lessons and Planned Gradebooks</x:v>
      </x:c>
    </x:row>
    <x:row r="203" ht="100" customHeight="1">
      <x:c r="A203" s="10" t="str">
        <x:v>IBDS</x:v>
      </x:c>
      <x:c r="B203" s="12" t="n">
        <x:v>46310.5</x:v>
      </x:c>
      <x:c r="C203" s="10" t="n">
        <x:v>27</x:v>
      </x:c>
      <x:c r="D203" s="10" t="str">
        <x:v>ibds-26-s03-d09</x:v>
      </x:c>
      <x:c r="E203" s="10" t="str">
        <x:v>Revise one answer and defend a conditional judgement: Which optimization choice creates this outcome?</x:v>
      </x:c>
      <x:c r="F203" s="10" t="n">
        <x:v>70</x:v>
      </x:c>
      <x:c r="G203" s="10" t="str">
        <x:v>Paper 2 source synthesis; connect two sources around one theme</x:v>
      </x:c>
      <x:c r="H203" s="10" t="str">
        <x:v>conditional judgement and repair</x:v>
      </x:c>
      <x:c r="I203" s="10" t="str">
        <x:v>Connect hardware, packets, latency and security controls to a specific case</x:v>
      </x:c>
      <x:c r="J203" s="10" t="str">
        <x:v>Redesign a music recommender for a different audience</x:v>
      </x:c>
      <x:c r="K203" s="10" t="str">
        <x:v>Planning draft</x:v>
      </x:c>
      <x:c r="L203" s="10" t="str">
        <x:v>Daily Lessons and Planned Gradebooks</x:v>
      </x:c>
    </x:row>
    <x:row r="204" ht="100" customHeight="1">
      <x:c r="A204" s="10" t="str">
        <x:v>IBDS</x:v>
      </x:c>
      <x:c r="B204" s="12" t="n">
        <x:v>46311.5</x:v>
      </x:c>
      <x:c r="C204" s="10" t="n">
        <x:v>28</x:v>
      </x:c>
      <x:c r="D204" s="10" t="str">
        <x:v>ibds-26-s04-d01</x:v>
      </x:c>
      <x:c r="E204" s="10" t="str">
        <x:v>Retrieve prior learning; diagnose a new scenario in computers, networks and privacy</x:v>
      </x:c>
      <x:c r="F204" s="10" t="n">
        <x:v>70</x:v>
      </x:c>
      <x:c r="G204" s="10" t="str">
        <x:v>Revise one answer and defend a conditional judgement: Which optimization choice creates this outcome?</x:v>
      </x:c>
      <x:c r="H204" s="10" t="str">
        <x:v>mechanism</x:v>
      </x:c>
      <x:c r="I204" s="10" t="str">
        <x:v>Distinguish prediction from understanding; compare failure and oversight</x:v>
      </x:c>
      <x:c r="J204" s="10" t="str">
        <x:v>Explain a hospital network outage using a new scenario</x:v>
      </x:c>
      <x:c r="K204" s="10" t="str">
        <x:v>Planning draft</x:v>
      </x:c>
      <x:c r="L204" s="10" t="str">
        <x:v>Daily Lessons and Planned Gradebooks</x:v>
      </x:c>
    </x:row>
    <x:row r="205" ht="100" customHeight="1">
      <x:c r="A205" s="10" t="str">
        <x:v>IBDS</x:v>
      </x:c>
      <x:c r="B205" s="12" t="n">
        <x:v>46314.5</x:v>
      </x:c>
      <x:c r="C205" s="10" t="n">
        <x:v>29</x:v>
      </x:c>
      <x:c r="D205" s="10" t="str">
        <x:v>ibds-26-s04-d02</x:v>
      </x:c>
      <x:c r="E205" s="10" t="str">
        <x:v>British Library: trace the service dependencies</x:v>
      </x:c>
      <x:c r="F205" s="10" t="n">
        <x:v>70</x:v>
      </x:c>
      <x:c r="G205" s="10" t="str">
        <x:v>Retrieve prior learning; diagnose a new scenario in computers, networks and privacy</x:v>
      </x:c>
      <x:c r="H205" s="10" t="str">
        <x:v>case evidence</x:v>
      </x:c>
      <x:c r="I205" s="10" t="str">
        <x:v>Distinguish prediction from understanding; compare failure and oversight</x:v>
      </x:c>
      <x:c r="J205" s="10" t="str">
        <x:v>Explain a hospital network outage using a new scenario</x:v>
      </x:c>
      <x:c r="K205" s="10" t="str">
        <x:v>Planning draft</x:v>
      </x:c>
      <x:c r="L205" s="10" t="str">
        <x:v>Daily Lessons and Planned Gradebooks</x:v>
      </x:c>
    </x:row>
    <x:row r="206" ht="100" customHeight="1">
      <x:c r="A206" s="10" t="str">
        <x:v>IBDS</x:v>
      </x:c>
      <x:c r="B206" s="12" t="n">
        <x:v>46315.5</x:v>
      </x:c>
      <x:c r="C206" s="10" t="n">
        <x:v>30</x:v>
      </x:c>
      <x:c r="D206" s="10" t="str">
        <x:v>ibds-26-s04-d03</x:v>
      </x:c>
      <x:c r="E206" s="10" t="str">
        <x:v>British Library: packet, access and recovery lab</x:v>
      </x:c>
      <x:c r="F206" s="10" t="n">
        <x:v>70</x:v>
      </x:c>
      <x:c r="G206" s="10" t="str">
        <x:v>British Library: trace the service dependencies</x:v>
      </x:c>
      <x:c r="H206" s="10" t="str">
        <x:v>technical model</x:v>
      </x:c>
      <x:c r="I206" s="10" t="str">
        <x:v>Distinguish prediction from understanding; compare failure and oversight</x:v>
      </x:c>
      <x:c r="J206" s="10" t="str">
        <x:v>Explain a hospital network outage using a new scenario</x:v>
      </x:c>
      <x:c r="K206" s="10" t="str">
        <x:v>Planning draft</x:v>
      </x:c>
      <x:c r="L206" s="10" t="str">
        <x:v>Daily Lessons and Planned Gradebooks</x:v>
      </x:c>
    </x:row>
    <x:row r="207" ht="100" customHeight="1">
      <x:c r="A207" s="10" t="str">
        <x:v>IBDS</x:v>
      </x:c>
      <x:c r="B207" s="12" t="n">
        <x:v>46316.5</x:v>
      </x:c>
      <x:c r="C207" s="10" t="n">
        <x:v>31</x:v>
      </x:c>
      <x:c r="D207" s="10" t="str">
        <x:v>ibds-26-s04-d04</x:v>
      </x:c>
      <x:c r="E207" s="10" t="str">
        <x:v>Explain results; source-check one claim; 2–3 minute rotating defence</x:v>
      </x:c>
      <x:c r="F207" s="10" t="n">
        <x:v>70</x:v>
      </x:c>
      <x:c r="G207" s="10" t="str">
        <x:v>British Library: packet, access and recovery lab</x:v>
      </x:c>
      <x:c r="H207" s="10" t="str">
        <x:v>source evaluation</x:v>
      </x:c>
      <x:c r="I207" s="10" t="str">
        <x:v>Distinguish prediction from understanding; compare failure and oversight</x:v>
      </x:c>
      <x:c r="J207" s="10" t="str">
        <x:v>Explain a hospital network outage using a new scenario</x:v>
      </x:c>
      <x:c r="K207" s="10" t="str">
        <x:v>Planning draft</x:v>
      </x:c>
      <x:c r="L207" s="10" t="str">
        <x:v>Daily Lessons and Planned Gradebooks</x:v>
      </x:c>
    </x:row>
    <x:row r="208" ht="100" customHeight="1">
      <x:c r="A208" s="10" t="str">
        <x:v>IBDS</x:v>
      </x:c>
      <x:c r="B208" s="12" t="n">
        <x:v>46317.5</x:v>
      </x:c>
      <x:c r="C208" s="10" t="n">
        <x:v>32</x:v>
      </x:c>
      <x:c r="D208" s="10" t="str">
        <x:v>ibds-26-s04-d05</x:v>
      </x:c>
      <x:c r="E208" s="10" t="str">
        <x:v>Independent quiz: mechanism + delayed retrieval; feedback and repair</x:v>
      </x:c>
      <x:c r="F208" s="10" t="n">
        <x:v>70</x:v>
      </x:c>
      <x:c r="G208" s="10" t="str">
        <x:v>Explain results; source-check one claim; 2–3 minute rotating defence</x:v>
      </x:c>
      <x:c r="H208" s="10" t="str">
        <x:v>delayed retrieval</x:v>
      </x:c>
      <x:c r="I208" s="10" t="str">
        <x:v>Distinguish prediction from understanding; compare failure and oversight</x:v>
      </x:c>
      <x:c r="J208" s="10" t="str">
        <x:v>Explain a hospital network outage using a new scenario</x:v>
      </x:c>
      <x:c r="K208" s="10" t="str">
        <x:v>Planning draft</x:v>
      </x:c>
      <x:c r="L208" s="10" t="str">
        <x:v>Daily Lessons and Planned Gradebooks</x:v>
      </x:c>
    </x:row>
    <x:row r="209" ht="100" customHeight="1">
      <x:c r="A209" s="10" t="str">
        <x:v>IBDS</x:v>
      </x:c>
      <x:c r="B209" s="12" t="n">
        <x:v>46321.5</x:v>
      </x:c>
      <x:c r="C209" s="10" t="n">
        <x:v>33</x:v>
      </x:c>
      <x:c r="D209" s="10" t="str">
        <x:v>ibds-26-s04-d06</x:v>
      </x:c>
      <x:c r="E209" s="10" t="str">
        <x:v>British Library: stakeholders, lost access and long-term implications</x:v>
      </x:c>
      <x:c r="F209" s="10" t="n">
        <x:v>70</x:v>
      </x:c>
      <x:c r="G209" s="10" t="str">
        <x:v>Independent quiz: mechanism + delayed retrieval; feedback and repair</x:v>
      </x:c>
      <x:c r="H209" s="10" t="str">
        <x:v>stakeholder/concept causal analysis</x:v>
      </x:c>
      <x:c r="I209" s="10" t="str">
        <x:v>Distinguish prediction from understanding; compare failure and oversight</x:v>
      </x:c>
      <x:c r="J209" s="10" t="str">
        <x:v>Explain a hospital network outage using a new scenario</x:v>
      </x:c>
      <x:c r="K209" s="10" t="str">
        <x:v>Planning draft</x:v>
      </x:c>
      <x:c r="L209" s="10" t="str">
        <x:v>Daily Lessons and Planned Gradebooks</x:v>
      </x:c>
    </x:row>
    <x:row r="210" ht="100" customHeight="1">
      <x:c r="A210" s="10" t="str">
        <x:v>IBDS</x:v>
      </x:c>
      <x:c r="B210" s="12" t="n">
        <x:v>46322.5</x:v>
      </x:c>
      <x:c r="C210" s="10" t="n">
        <x:v>34</x:v>
      </x:c>
      <x:c r="D210" s="10" t="str">
        <x:v>ibds-26-s04-d07</x:v>
      </x:c>
      <x:c r="E210" s="10" t="str">
        <x:v>Paper 1 transfer: Explain a hospital network outage using a new scenario</x:v>
      </x:c>
      <x:c r="F210" s="10" t="n">
        <x:v>70</x:v>
      </x:c>
      <x:c r="G210" s="10" t="str">
        <x:v>British Library: stakeholders, lost access and long-term implications</x:v>
      </x:c>
      <x:c r="H210" s="10" t="str">
        <x:v>scenario-specific evaluation</x:v>
      </x:c>
      <x:c r="I210" s="10" t="str">
        <x:v>Distinguish prediction from understanding; compare failure and oversight</x:v>
      </x:c>
      <x:c r="J210" s="10" t="str">
        <x:v>Explain a hospital network outage using a new scenario</x:v>
      </x:c>
      <x:c r="K210" s="10" t="str">
        <x:v>Planning draft</x:v>
      </x:c>
      <x:c r="L210" s="10" t="str">
        <x:v>Daily Lessons and Planned Gradebooks</x:v>
      </x:c>
    </x:row>
    <x:row r="211" ht="100" customHeight="1">
      <x:c r="A211" s="10" t="str">
        <x:v>IBDS</x:v>
      </x:c>
      <x:c r="B211" s="12" t="n">
        <x:v>46323.5</x:v>
      </x:c>
      <x:c r="C211" s="10" t="n">
        <x:v>35</x:v>
      </x:c>
      <x:c r="D211" s="10" t="str">
        <x:v>ibds-26-s04-d08</x:v>
      </x:c>
      <x:c r="E211" s="10" t="str">
        <x:v>Paper 2 source synthesis; connect two sources around one theme</x:v>
      </x:c>
      <x:c r="F211" s="10" t="n">
        <x:v>70</x:v>
      </x:c>
      <x:c r="G211" s="10" t="str">
        <x:v>Paper 1 transfer: Explain a hospital network outage using a new scenario</x:v>
      </x:c>
      <x:c r="H211" s="10" t="str">
        <x:v>cross-source synthesis</x:v>
      </x:c>
      <x:c r="I211" s="10" t="str">
        <x:v>Distinguish prediction from understanding; compare failure and oversight</x:v>
      </x:c>
      <x:c r="J211" s="10" t="str">
        <x:v>Explain a hospital network outage using a new scenario</x:v>
      </x:c>
      <x:c r="K211" s="10" t="str">
        <x:v>Planning draft</x:v>
      </x:c>
      <x:c r="L211" s="10" t="str">
        <x:v>Daily Lessons and Planned Gradebooks</x:v>
      </x:c>
    </x:row>
    <x:row r="212" ht="100" customHeight="1">
      <x:c r="A212" s="10" t="str">
        <x:v>IBDS</x:v>
      </x:c>
      <x:c r="B212" s="12" t="n">
        <x:v>46324.5</x:v>
      </x:c>
      <x:c r="C212" s="10" t="n">
        <x:v>36</x:v>
      </x:c>
      <x:c r="D212" s="10" t="str">
        <x:v>ibds-26-s04-d09</x:v>
      </x:c>
      <x:c r="E212" s="10" t="str">
        <x:v>Revise one answer and defend a conditional judgement: What does encryption protect, and what remains exposed?</x:v>
      </x:c>
      <x:c r="F212" s="10" t="n">
        <x:v>70</x:v>
      </x:c>
      <x:c r="G212" s="10" t="str">
        <x:v>Paper 2 source synthesis; connect two sources around one theme</x:v>
      </x:c>
      <x:c r="H212" s="10" t="str">
        <x:v>conditional judgement and repair</x:v>
      </x:c>
      <x:c r="I212" s="10" t="str">
        <x:v>Distinguish prediction from understanding; compare failure and oversight</x:v>
      </x:c>
      <x:c r="J212" s="10" t="str">
        <x:v>Explain a hospital network outage using a new scenario</x:v>
      </x:c>
      <x:c r="K212" s="10" t="str">
        <x:v>Planning draft</x:v>
      </x:c>
      <x:c r="L212" s="10" t="str">
        <x:v>Daily Lessons and Planned Gradebooks</x:v>
      </x:c>
    </x:row>
    <x:row r="213" ht="100" customHeight="1">
      <x:c r="A213" s="10" t="str">
        <x:v>IBDS</x:v>
      </x:c>
      <x:c r="B213" s="12" t="n">
        <x:v>46325.5</x:v>
      </x:c>
      <x:c r="C213" s="10" t="n">
        <x:v>37</x:v>
      </x:c>
      <x:c r="D213" s="10" t="str">
        <x:v>ibds-26-s05-d01</x:v>
      </x:c>
      <x:c r="E213" s="10" t="str">
        <x:v>Retrieve prior learning; diagnose a new scenario in ai, robots and human oversight</x:v>
      </x:c>
      <x:c r="F213" s="10" t="n">
        <x:v>70</x:v>
      </x:c>
      <x:c r="G213" s="10" t="str">
        <x:v>Revise one answer and defend a conditional judgement: What does encryption protect, and what remains exposed?</x:v>
      </x:c>
      <x:c r="H213" s="10" t="str">
        <x:v>mechanism</x:v>
      </x:c>
      <x:c r="I213" s="10" t="str">
        <x:v>Synthesize around themes; use identity, expression and change analytically</x:v>
      </x:c>
      <x:c r="J213" s="10" t="str">
        <x:v>Evaluate an unfamiliar warehouse robot</x:v>
      </x:c>
      <x:c r="K213" s="10" t="str">
        <x:v>Planning draft</x:v>
      </x:c>
      <x:c r="L213" s="10" t="str">
        <x:v>Daily Lessons and Planned Gradebooks</x:v>
      </x:c>
    </x:row>
    <x:row r="214" ht="100" customHeight="1">
      <x:c r="A214" s="10" t="str">
        <x:v>IBDS</x:v>
      </x:c>
      <x:c r="B214" s="12" t="n">
        <x:v>46328.5</x:v>
      </x:c>
      <x:c r="C214" s="10" t="n">
        <x:v>38</x:v>
      </x:c>
      <x:c r="D214" s="10" t="str">
        <x:v>ibds-26-s05-d02</x:v>
      </x:c>
      <x:c r="E214" s="10" t="str">
        <x:v>Model mechanism; annotate the specific case: AI tutoring study + NHTSA automated-vehicle safety material</x:v>
      </x:c>
      <x:c r="F214" s="10" t="n">
        <x:v>70</x:v>
      </x:c>
      <x:c r="G214" s="10" t="str">
        <x:v>Retrieve prior learning; diagnose a new scenario in ai, robots and human oversight</x:v>
      </x:c>
      <x:c r="H214" s="10" t="str">
        <x:v>case evidence</x:v>
      </x:c>
      <x:c r="I214" s="10" t="str">
        <x:v>Synthesize around themes; use identity, expression and change analytically</x:v>
      </x:c>
      <x:c r="J214" s="10" t="str">
        <x:v>Evaluate an unfamiliar warehouse robot</x:v>
      </x:c>
      <x:c r="K214" s="10" t="str">
        <x:v>Planning draft</x:v>
      </x:c>
      <x:c r="L214" s="10" t="str">
        <x:v>Daily Lessons and Planned Gradebooks</x:v>
      </x:c>
    </x:row>
    <x:row r="215" ht="100" customHeight="1">
      <x:c r="A215" s="10" t="str">
        <x:v>IBDS</x:v>
      </x:c>
      <x:c r="B215" s="12" t="n">
        <x:v>46329.5</x:v>
      </x:c>
      <x:c r="C215" s="10" t="n">
        <x:v>39</x:v>
      </x:c>
      <x:c r="D215" s="10" t="str">
        <x:v>ibds-26-s05-d03</x:v>
      </x:c>
      <x:c r="E215" s="10" t="str">
        <x:v>Guided lab: Synthetic classifier; sensor→decision→actuator robot cards</x:v>
      </x:c>
      <x:c r="F215" s="10" t="n">
        <x:v>70</x:v>
      </x:c>
      <x:c r="G215" s="10" t="str">
        <x:v>Model mechanism; annotate the specific case: AI tutoring study + NHTSA automated-vehicle safety material</x:v>
      </x:c>
      <x:c r="H215" s="10" t="str">
        <x:v>technical model</x:v>
      </x:c>
      <x:c r="I215" s="10" t="str">
        <x:v>Synthesize around themes; use identity, expression and change analytically</x:v>
      </x:c>
      <x:c r="J215" s="10" t="str">
        <x:v>Evaluate an unfamiliar warehouse robot</x:v>
      </x:c>
      <x:c r="K215" s="10" t="str">
        <x:v>Planning draft</x:v>
      </x:c>
      <x:c r="L215" s="10" t="str">
        <x:v>Daily Lessons and Planned Gradebooks</x:v>
      </x:c>
    </x:row>
    <x:row r="216" ht="100" customHeight="1">
      <x:c r="A216" s="10" t="str">
        <x:v>IBDS</x:v>
      </x:c>
      <x:c r="B216" s="12" t="n">
        <x:v>46330.5</x:v>
      </x:c>
      <x:c r="C216" s="10" t="n">
        <x:v>40</x:v>
      </x:c>
      <x:c r="D216" s="10" t="str">
        <x:v>ibds-26-s05-d04</x:v>
      </x:c>
      <x:c r="E216" s="10" t="str">
        <x:v>Explain results; source-check one claim; 2–3 minute rotating defence</x:v>
      </x:c>
      <x:c r="F216" s="10" t="n">
        <x:v>70</x:v>
      </x:c>
      <x:c r="G216" s="10" t="str">
        <x:v>Guided lab: Synthetic classifier; sensor→decision→actuator robot cards</x:v>
      </x:c>
      <x:c r="H216" s="10" t="str">
        <x:v>source evaluation</x:v>
      </x:c>
      <x:c r="I216" s="10" t="str">
        <x:v>Synthesize around themes; use identity, expression and change analytically</x:v>
      </x:c>
      <x:c r="J216" s="10" t="str">
        <x:v>Evaluate an unfamiliar warehouse robot</x:v>
      </x:c>
      <x:c r="K216" s="10" t="str">
        <x:v>Planning draft</x:v>
      </x:c>
      <x:c r="L216" s="10" t="str">
        <x:v>Daily Lessons and Planned Gradebooks</x:v>
      </x:c>
    </x:row>
    <x:row r="217" ht="100" customHeight="1">
      <x:c r="A217" s="10" t="str">
        <x:v>IBDS</x:v>
      </x:c>
      <x:c r="B217" s="12" t="n">
        <x:v>46331.5</x:v>
      </x:c>
      <x:c r="C217" s="10" t="n">
        <x:v>41</x:v>
      </x:c>
      <x:c r="D217" s="10" t="str">
        <x:v>ibds-26-s05-d05</x:v>
      </x:c>
      <x:c r="E217" s="10" t="str">
        <x:v>Independent quiz: mechanism + delayed retrieval; feedback and repair</x:v>
      </x:c>
      <x:c r="F217" s="10" t="n">
        <x:v>70</x:v>
      </x:c>
      <x:c r="G217" s="10" t="str">
        <x:v>Explain results; source-check one claim; 2–3 minute rotating defence</x:v>
      </x:c>
      <x:c r="H217" s="10" t="str">
        <x:v>delayed retrieval</x:v>
      </x:c>
      <x:c r="I217" s="10" t="str">
        <x:v>Synthesize around themes; use identity, expression and change analytically</x:v>
      </x:c>
      <x:c r="J217" s="10" t="str">
        <x:v>Evaluate an unfamiliar warehouse robot</x:v>
      </x:c>
      <x:c r="K217" s="10" t="str">
        <x:v>Planning draft</x:v>
      </x:c>
      <x:c r="L217" s="10" t="str">
        <x:v>Daily Lessons and Planned Gradebooks</x:v>
      </x:c>
    </x:row>
    <x:row r="218" ht="100" customHeight="1">
      <x:c r="A218" s="10" t="str">
        <x:v>IBDS</x:v>
      </x:c>
      <x:c r="B218" s="12" t="n">
        <x:v>46332.5</x:v>
      </x:c>
      <x:c r="C218" s="10" t="n">
        <x:v>42</x:v>
      </x:c>
      <x:c r="D218" s="10" t="str">
        <x:v>ibds-26-s05-d06</x:v>
      </x:c>
      <x:c r="E218" s="10" t="str">
        <x:v>Compare stakeholders and use a concept to explain a causal relationship</x:v>
      </x:c>
      <x:c r="F218" s="10" t="n">
        <x:v>70</x:v>
      </x:c>
      <x:c r="G218" s="10" t="str">
        <x:v>Independent quiz: mechanism + delayed retrieval; feedback and repair</x:v>
      </x:c>
      <x:c r="H218" s="10" t="str">
        <x:v>stakeholder/concept causal analysis</x:v>
      </x:c>
      <x:c r="I218" s="10" t="str">
        <x:v>Synthesize around themes; use identity, expression and change analytically</x:v>
      </x:c>
      <x:c r="J218" s="10" t="str">
        <x:v>Evaluate an unfamiliar warehouse robot</x:v>
      </x:c>
      <x:c r="K218" s="10" t="str">
        <x:v>Planning draft</x:v>
      </x:c>
      <x:c r="L218" s="10" t="str">
        <x:v>Daily Lessons and Planned Gradebooks</x:v>
      </x:c>
    </x:row>
    <x:row r="219" ht="100" customHeight="1">
      <x:c r="A219" s="10" t="str">
        <x:v>IBDS</x:v>
      </x:c>
      <x:c r="B219" s="12" t="n">
        <x:v>46335.5</x:v>
      </x:c>
      <x:c r="C219" s="10" t="n">
        <x:v>43</x:v>
      </x:c>
      <x:c r="D219" s="10" t="str">
        <x:v>ibds-26-s05-d07</x:v>
      </x:c>
      <x:c r="E219" s="10" t="str">
        <x:v>Paper 1 transfer: Evaluate an unfamiliar warehouse robot</x:v>
      </x:c>
      <x:c r="F219" s="10" t="n">
        <x:v>70</x:v>
      </x:c>
      <x:c r="G219" s="10" t="str">
        <x:v>Compare stakeholders and use a concept to explain a causal relationship</x:v>
      </x:c>
      <x:c r="H219" s="10" t="str">
        <x:v>scenario-specific evaluation</x:v>
      </x:c>
      <x:c r="I219" s="10" t="str">
        <x:v>Synthesize around themes; use identity, expression and change analytically</x:v>
      </x:c>
      <x:c r="J219" s="10" t="str">
        <x:v>Evaluate an unfamiliar warehouse robot</x:v>
      </x:c>
      <x:c r="K219" s="10" t="str">
        <x:v>Planning draft</x:v>
      </x:c>
      <x:c r="L219" s="10" t="str">
        <x:v>Daily Lessons and Planned Gradebooks</x:v>
      </x:c>
    </x:row>
    <x:row r="220" ht="100" customHeight="1">
      <x:c r="A220" s="10" t="str">
        <x:v>IBDS</x:v>
      </x:c>
      <x:c r="B220" s="12" t="n">
        <x:v>46336.5</x:v>
      </x:c>
      <x:c r="C220" s="10" t="n">
        <x:v>44</x:v>
      </x:c>
      <x:c r="D220" s="10" t="str">
        <x:v>ibds-26-s05-d08</x:v>
      </x:c>
      <x:c r="E220" s="10" t="str">
        <x:v>Paper 2 source synthesis; connect two sources around one theme</x:v>
      </x:c>
      <x:c r="F220" s="10" t="n">
        <x:v>70</x:v>
      </x:c>
      <x:c r="G220" s="10" t="str">
        <x:v>Paper 1 transfer: Evaluate an unfamiliar warehouse robot</x:v>
      </x:c>
      <x:c r="H220" s="10" t="str">
        <x:v>cross-source synthesis</x:v>
      </x:c>
      <x:c r="I220" s="10" t="str">
        <x:v>Synthesize around themes; use identity, expression and change analytically</x:v>
      </x:c>
      <x:c r="J220" s="10" t="str">
        <x:v>Evaluate an unfamiliar warehouse robot</x:v>
      </x:c>
      <x:c r="K220" s="10" t="str">
        <x:v>Planning draft</x:v>
      </x:c>
      <x:c r="L220" s="10" t="str">
        <x:v>Daily Lessons and Planned Gradebooks</x:v>
      </x:c>
    </x:row>
    <x:row r="221" ht="100" customHeight="1">
      <x:c r="A221" s="10" t="str">
        <x:v>IBDS</x:v>
      </x:c>
      <x:c r="B221" s="12" t="n">
        <x:v>46338.5</x:v>
      </x:c>
      <x:c r="C221" s="10" t="n">
        <x:v>45</x:v>
      </x:c>
      <x:c r="D221" s="10" t="str">
        <x:v>ibds-26-s05-d09</x:v>
      </x:c>
      <x:c r="E221" s="10" t="str">
        <x:v>Revise one answer and defend a conditional judgement: Where does a human genuinely retain control?</x:v>
      </x:c>
      <x:c r="F221" s="10" t="n">
        <x:v>70</x:v>
      </x:c>
      <x:c r="G221" s="10" t="str">
        <x:v>Paper 2 source synthesis; connect two sources around one theme</x:v>
      </x:c>
      <x:c r="H221" s="10" t="str">
        <x:v>conditional judgement and repair</x:v>
      </x:c>
      <x:c r="I221" s="10" t="str">
        <x:v>Synthesize around themes; use identity, expression and change analytically</x:v>
      </x:c>
      <x:c r="J221" s="10" t="str">
        <x:v>Evaluate an unfamiliar warehouse robot</x:v>
      </x:c>
      <x:c r="K221" s="10" t="str">
        <x:v>Planning draft</x:v>
      </x:c>
      <x:c r="L221" s="10" t="str">
        <x:v>Daily Lessons and Planned Gradebooks</x:v>
      </x:c>
    </x:row>
    <x:row r="222" ht="100" customHeight="1">
      <x:c r="A222" s="10" t="str">
        <x:v>IBDS</x:v>
      </x:c>
      <x:c r="B222" s="12" t="n">
        <x:v>46339.5</x:v>
      </x:c>
      <x:c r="C222" s="10" t="n">
        <x:v>46</x:v>
      </x:c>
      <x:c r="D222" s="10" t="str">
        <x:v>ibds-26-s06-d01</x:v>
      </x:c>
      <x:c r="E222" s="10" t="str">
        <x:v>Retrieve prior learning; diagnose a new scenario in media, culture and political participation</x:v>
      </x:c>
      <x:c r="F222" s="10" t="n">
        <x:v>70</x:v>
      </x:c>
      <x:c r="G222" s="10" t="str">
        <x:v>Revise one answer and defend a conditional judgement: Where does a human genuinely retain control?</x:v>
      </x:c>
      <x:c r="H222" s="10" t="str">
        <x:v>mechanism</x:v>
      </x:c>
      <x:c r="I222" s="10" t="str">
        <x:v>Evaluate scale, uncertainty and distribution; compare contexts</x:v>
      </x:c>
      <x:c r="J222" s="10" t="str">
        <x:v>Compare moderation for an election and an arts community</x:v>
      </x:c>
      <x:c r="K222" s="10" t="str">
        <x:v>Planning draft</x:v>
      </x:c>
      <x:c r="L222" s="10" t="str">
        <x:v>Daily Lessons and Planned Gradebooks</x:v>
      </x:c>
    </x:row>
    <x:row r="223" ht="100" customHeight="1">
      <x:c r="A223" s="10" t="str">
        <x:v>IBDS</x:v>
      </x:c>
      <x:c r="B223" s="12" t="n">
        <x:v>46342.5</x:v>
      </x:c>
      <x:c r="C223" s="10" t="n">
        <x:v>47</x:v>
      </x:c>
      <x:c r="D223" s="10" t="str">
        <x:v>ibds-26-s06-d02</x:v>
      </x:c>
      <x:c r="E223" s="10" t="str">
        <x:v>Model mechanism; annotate the specific case: Oversight Board Trump suspension decision (2021 historical case); add a current contrasting moderation case</x:v>
      </x:c>
      <x:c r="F223" s="10" t="n">
        <x:v>70</x:v>
      </x:c>
      <x:c r="G223" s="10" t="str">
        <x:v>Retrieve prior learning; diagnose a new scenario in media, culture and political participation</x:v>
      </x:c>
      <x:c r="H223" s="10" t="str">
        <x:v>case evidence</x:v>
      </x:c>
      <x:c r="I223" s="10" t="str">
        <x:v>Evaluate scale, uncertainty and distribution; compare contexts</x:v>
      </x:c>
      <x:c r="J223" s="10" t="str">
        <x:v>Compare moderation for an election and an arts community</x:v>
      </x:c>
      <x:c r="K223" s="10" t="str">
        <x:v>Planning draft</x:v>
      </x:c>
      <x:c r="L223" s="10" t="str">
        <x:v>Daily Lessons and Planned Gradebooks</x:v>
      </x:c>
    </x:row>
    <x:row r="224" ht="100" customHeight="1">
      <x:c r="A224" s="10" t="str">
        <x:v>IBDS</x:v>
      </x:c>
      <x:c r="B224" s="12" t="n">
        <x:v>46343.5</x:v>
      </x:c>
      <x:c r="C224" s="10" t="n">
        <x:v>48</x:v>
      </x:c>
      <x:c r="D224" s="10" t="str">
        <x:v>ibds-26-s06-d03</x:v>
      </x:c>
      <x:c r="E224" s="10" t="str">
        <x:v>Guided lab: Moderation queue with conflicting rules and appeal</x:v>
      </x:c>
      <x:c r="F224" s="10" t="n">
        <x:v>70</x:v>
      </x:c>
      <x:c r="G224" s="10" t="str">
        <x:v>Model mechanism; annotate the specific case: Oversight Board Trump suspension decision (2021 historical case); add a current contrasting moderation case</x:v>
      </x:c>
      <x:c r="H224" s="10" t="str">
        <x:v>technical model</x:v>
      </x:c>
      <x:c r="I224" s="10" t="str">
        <x:v>Evaluate scale, uncertainty and distribution; compare contexts</x:v>
      </x:c>
      <x:c r="J224" s="10" t="str">
        <x:v>Compare moderation for an election and an arts community</x:v>
      </x:c>
      <x:c r="K224" s="10" t="str">
        <x:v>Planning draft</x:v>
      </x:c>
      <x:c r="L224" s="10" t="str">
        <x:v>Daily Lessons and Planned Gradebooks</x:v>
      </x:c>
    </x:row>
    <x:row r="225" ht="100" customHeight="1">
      <x:c r="A225" s="10" t="str">
        <x:v>IBDS</x:v>
      </x:c>
      <x:c r="B225" s="12" t="n">
        <x:v>46344.5</x:v>
      </x:c>
      <x:c r="C225" s="10" t="n">
        <x:v>49</x:v>
      </x:c>
      <x:c r="D225" s="10" t="str">
        <x:v>ibds-26-s06-d04</x:v>
      </x:c>
      <x:c r="E225" s="10" t="str">
        <x:v>Explain results; source-check one claim; 2–3 minute rotating defence</x:v>
      </x:c>
      <x:c r="F225" s="10" t="n">
        <x:v>70</x:v>
      </x:c>
      <x:c r="G225" s="10" t="str">
        <x:v>Guided lab: Moderation queue with conflicting rules and appeal</x:v>
      </x:c>
      <x:c r="H225" s="10" t="str">
        <x:v>source evaluation</x:v>
      </x:c>
      <x:c r="I225" s="10" t="str">
        <x:v>Evaluate scale, uncertainty and distribution; compare contexts</x:v>
      </x:c>
      <x:c r="J225" s="10" t="str">
        <x:v>Compare moderation for an election and an arts community</x:v>
      </x:c>
      <x:c r="K225" s="10" t="str">
        <x:v>Planning draft</x:v>
      </x:c>
      <x:c r="L225" s="10" t="str">
        <x:v>Daily Lessons and Planned Gradebooks</x:v>
      </x:c>
    </x:row>
    <x:row r="226" ht="100" customHeight="1">
      <x:c r="A226" s="10" t="str">
        <x:v>IBDS</x:v>
      </x:c>
      <x:c r="B226" s="12" t="n">
        <x:v>46345.5</x:v>
      </x:c>
      <x:c r="C226" s="10" t="n">
        <x:v>50</x:v>
      </x:c>
      <x:c r="D226" s="10" t="str">
        <x:v>ibds-26-s06-d05</x:v>
      </x:c>
      <x:c r="E226" s="10" t="str">
        <x:v>Independent quiz: mechanism + delayed retrieval; feedback and repair</x:v>
      </x:c>
      <x:c r="F226" s="10" t="n">
        <x:v>70</x:v>
      </x:c>
      <x:c r="G226" s="10" t="str">
        <x:v>Explain results; source-check one claim; 2–3 minute rotating defence</x:v>
      </x:c>
      <x:c r="H226" s="10" t="str">
        <x:v>delayed retrieval</x:v>
      </x:c>
      <x:c r="I226" s="10" t="str">
        <x:v>Evaluate scale, uncertainty and distribution; compare contexts</x:v>
      </x:c>
      <x:c r="J226" s="10" t="str">
        <x:v>Compare moderation for an election and an arts community</x:v>
      </x:c>
      <x:c r="K226" s="10" t="str">
        <x:v>Planning draft</x:v>
      </x:c>
      <x:c r="L226" s="10" t="str">
        <x:v>Daily Lessons and Planned Gradebooks</x:v>
      </x:c>
    </x:row>
    <x:row r="227" ht="100" customHeight="1">
      <x:c r="A227" s="10" t="str">
        <x:v>IBDS</x:v>
      </x:c>
      <x:c r="B227" s="12" t="n">
        <x:v>46346.5</x:v>
      </x:c>
      <x:c r="C227" s="10" t="n">
        <x:v>51</x:v>
      </x:c>
      <x:c r="D227" s="10" t="str">
        <x:v>ibds-26-s06-d06</x:v>
      </x:c>
      <x:c r="E227" s="10" t="str">
        <x:v>Compare stakeholders and use a concept to explain a causal relationship</x:v>
      </x:c>
      <x:c r="F227" s="10" t="n">
        <x:v>70</x:v>
      </x:c>
      <x:c r="G227" s="10" t="str">
        <x:v>Independent quiz: mechanism + delayed retrieval; feedback and repair</x:v>
      </x:c>
      <x:c r="H227" s="10" t="str">
        <x:v>stakeholder/concept causal analysis</x:v>
      </x:c>
      <x:c r="I227" s="10" t="str">
        <x:v>Evaluate scale, uncertainty and distribution; compare contexts</x:v>
      </x:c>
      <x:c r="J227" s="10" t="str">
        <x:v>Compare moderation for an election and an arts community</x:v>
      </x:c>
      <x:c r="K227" s="10" t="str">
        <x:v>Planning draft</x:v>
      </x:c>
      <x:c r="L227" s="10" t="str">
        <x:v>Daily Lessons and Planned Gradebooks</x:v>
      </x:c>
    </x:row>
    <x:row r="228" ht="100" customHeight="1">
      <x:c r="A228" s="10" t="str">
        <x:v>IBDS</x:v>
      </x:c>
      <x:c r="B228" s="12" t="n">
        <x:v>46349.5</x:v>
      </x:c>
      <x:c r="C228" s="10" t="n">
        <x:v>52</x:v>
      </x:c>
      <x:c r="D228" s="10" t="str">
        <x:v>ibds-26-s06-d07</x:v>
      </x:c>
      <x:c r="E228" s="10" t="str">
        <x:v>Paper 1 transfer: Compare moderation for an election and an arts community</x:v>
      </x:c>
      <x:c r="F228" s="10" t="n">
        <x:v>70</x:v>
      </x:c>
      <x:c r="G228" s="10" t="str">
        <x:v>Compare stakeholders and use a concept to explain a causal relationship</x:v>
      </x:c>
      <x:c r="H228" s="10" t="str">
        <x:v>scenario-specific evaluation</x:v>
      </x:c>
      <x:c r="I228" s="10" t="str">
        <x:v>Evaluate scale, uncertainty and distribution; compare contexts</x:v>
      </x:c>
      <x:c r="J228" s="10" t="str">
        <x:v>Compare moderation for an election and an arts community</x:v>
      </x:c>
      <x:c r="K228" s="10" t="str">
        <x:v>Planning draft</x:v>
      </x:c>
      <x:c r="L228" s="10" t="str">
        <x:v>Daily Lessons and Planned Gradebooks</x:v>
      </x:c>
    </x:row>
    <x:row r="229" ht="100" customHeight="1">
      <x:c r="A229" s="10" t="str">
        <x:v>IBDS</x:v>
      </x:c>
      <x:c r="B229" s="12" t="n">
        <x:v>46350.5</x:v>
      </x:c>
      <x:c r="C229" s="10" t="n">
        <x:v>53</x:v>
      </x:c>
      <x:c r="D229" s="10" t="str">
        <x:v>ibds-26-s06-d08</x:v>
      </x:c>
      <x:c r="E229" s="10" t="str">
        <x:v>Paper 2 source synthesis; connect two sources around one theme</x:v>
      </x:c>
      <x:c r="F229" s="10" t="n">
        <x:v>70</x:v>
      </x:c>
      <x:c r="G229" s="10" t="str">
        <x:v>Paper 1 transfer: Compare moderation for an election and an arts community</x:v>
      </x:c>
      <x:c r="H229" s="10" t="str">
        <x:v>cross-source synthesis</x:v>
      </x:c>
      <x:c r="I229" s="10" t="str">
        <x:v>Evaluate scale, uncertainty and distribution; compare contexts</x:v>
      </x:c>
      <x:c r="J229" s="10" t="str">
        <x:v>Compare moderation for an election and an arts community</x:v>
      </x:c>
      <x:c r="K229" s="10" t="str">
        <x:v>Planning draft</x:v>
      </x:c>
      <x:c r="L229" s="10" t="str">
        <x:v>Daily Lessons and Planned Gradebooks</x:v>
      </x:c>
    </x:row>
    <x:row r="230" ht="100" customHeight="1">
      <x:c r="A230" s="10" t="str">
        <x:v>IBDS</x:v>
      </x:c>
      <x:c r="B230" s="12" t="n">
        <x:v>46351.5</x:v>
      </x:c>
      <x:c r="C230" s="10" t="n">
        <x:v>54</x:v>
      </x:c>
      <x:c r="D230" s="10" t="str">
        <x:v>ibds-26-s06-d09</x:v>
      </x:c>
      <x:c r="E230" s="10" t="str">
        <x:v>Revise one answer and defend a conditional judgement: Which voices become more or less visible, and why?</x:v>
      </x:c>
      <x:c r="F230" s="10" t="n">
        <x:v>70</x:v>
      </x:c>
      <x:c r="G230" s="10" t="str">
        <x:v>Paper 2 source synthesis; connect two sources around one theme</x:v>
      </x:c>
      <x:c r="H230" s="10" t="str">
        <x:v>conditional judgement and repair</x:v>
      </x:c>
      <x:c r="I230" s="10" t="str">
        <x:v>Evaluate scale, uncertainty and distribution; compare contexts</x:v>
      </x:c>
      <x:c r="J230" s="10" t="str">
        <x:v>Compare moderation for an election and an arts community</x:v>
      </x:c>
      <x:c r="K230" s="10" t="str">
        <x:v>Planning draft</x:v>
      </x:c>
      <x:c r="L230" s="10" t="str">
        <x:v>Daily Lessons and Planned Gradebooks</x:v>
      </x:c>
    </x:row>
    <x:row r="231" ht="100" customHeight="1">
      <x:c r="A231" s="10" t="str">
        <x:v>IBDS</x:v>
      </x:c>
      <x:c r="B231" s="12" t="n">
        <x:v>46352.5</x:v>
      </x:c>
      <x:c r="C231" s="10" t="n">
        <x:v>55</x:v>
      </x:c>
      <x:c r="D231" s="10" t="str">
        <x:v>ibds-26-s07-d01</x:v>
      </x:c>
      <x:c r="E231" s="10" t="str">
        <x:v>Retrieve prior learning; diagnose a new scenario in infrastructure, environment and inequality</x:v>
      </x:c>
      <x:c r="F231" s="10" t="n">
        <x:v>70</x:v>
      </x:c>
      <x:c r="G231" s="10" t="str">
        <x:v>Revise one answer and defend a conditional judgement: Which voices become more or less visible, and why?</x:v>
      </x:c>
      <x:c r="H231" s="10" t="str">
        <x:v>mechanism</x:v>
      </x:c>
      <x:c r="I231" s="10" t="str">
        <x:v>Narrow a question around a specific example and defensible evidence</x:v>
      </x:c>
      <x:c r="J231" s="10" t="str">
        <x:v>Judge a proposed rural data centre</x:v>
      </x:c>
      <x:c r="K231" s="10" t="str">
        <x:v>Planning draft</x:v>
      </x:c>
      <x:c r="L231" s="10" t="str">
        <x:v>Daily Lessons and Planned Gradebooks</x:v>
      </x:c>
    </x:row>
    <x:row r="232" ht="100" customHeight="1">
      <x:c r="A232" s="10" t="str">
        <x:v>IBDS</x:v>
      </x:c>
      <x:c r="B232" s="12" t="n">
        <x:v>46353.5</x:v>
      </x:c>
      <x:c r="C232" s="10" t="n">
        <x:v>56</x:v>
      </x:c>
      <x:c r="D232" s="10" t="str">
        <x:v>ibds-26-s07-d02</x:v>
      </x:c>
      <x:c r="E232" s="10" t="str">
        <x:v>Model mechanism; annotate the specific case: IEA Energy and AI: estimates, assumptions and regional differences</x:v>
      </x:c>
      <x:c r="F232" s="10" t="n">
        <x:v>70</x:v>
      </x:c>
      <x:c r="G232" s="10" t="str">
        <x:v>Retrieve prior learning; diagnose a new scenario in infrastructure, environment and inequality</x:v>
      </x:c>
      <x:c r="H232" s="10" t="str">
        <x:v>case evidence</x:v>
      </x:c>
      <x:c r="I232" s="10" t="str">
        <x:v>Narrow a question around a specific example and defensible evidence</x:v>
      </x:c>
      <x:c r="J232" s="10" t="str">
        <x:v>Judge a proposed rural data centre</x:v>
      </x:c>
      <x:c r="K232" s="10" t="str">
        <x:v>Planning draft</x:v>
      </x:c>
      <x:c r="L232" s="10" t="str">
        <x:v>Daily Lessons and Planned Gradebooks</x:v>
      </x:c>
    </x:row>
    <x:row r="233" ht="100" customHeight="1">
      <x:c r="A233" s="10" t="str">
        <x:v>IBDS</x:v>
      </x:c>
      <x:c r="B233" s="12" t="n">
        <x:v>46356.5</x:v>
      </x:c>
      <x:c r="C233" s="10" t="n">
        <x:v>57</x:v>
      </x:c>
      <x:c r="D233" s="10" t="str">
        <x:v>ibds-26-s07-d03</x:v>
      </x:c>
      <x:c r="E233" s="10" t="str">
        <x:v>Guided lab: Estimate data-centre energy under three transparent assumptions</x:v>
      </x:c>
      <x:c r="F233" s="10" t="n">
        <x:v>70</x:v>
      </x:c>
      <x:c r="G233" s="10" t="str">
        <x:v>Model mechanism; annotate the specific case: IEA Energy and AI: estimates, assumptions and regional differences</x:v>
      </x:c>
      <x:c r="H233" s="10" t="str">
        <x:v>technical model</x:v>
      </x:c>
      <x:c r="I233" s="10" t="str">
        <x:v>Narrow a question around a specific example and defensible evidence</x:v>
      </x:c>
      <x:c r="J233" s="10" t="str">
        <x:v>Judge a proposed rural data centre</x:v>
      </x:c>
      <x:c r="K233" s="10" t="str">
        <x:v>Planning draft</x:v>
      </x:c>
      <x:c r="L233" s="10" t="str">
        <x:v>Daily Lessons and Planned Gradebooks</x:v>
      </x:c>
    </x:row>
    <x:row r="234" ht="100" customHeight="1">
      <x:c r="A234" s="10" t="str">
        <x:v>IBDS</x:v>
      </x:c>
      <x:c r="B234" s="12" t="n">
        <x:v>46357.5</x:v>
      </x:c>
      <x:c r="C234" s="10" t="n">
        <x:v>58</x:v>
      </x:c>
      <x:c r="D234" s="10" t="str">
        <x:v>ibds-26-s07-d04</x:v>
      </x:c>
      <x:c r="E234" s="10" t="str">
        <x:v>Explain results; source-check one claim; 2–3 minute rotating defence</x:v>
      </x:c>
      <x:c r="F234" s="10" t="n">
        <x:v>70</x:v>
      </x:c>
      <x:c r="G234" s="10" t="str">
        <x:v>Guided lab: Estimate data-centre energy under three transparent assumptions</x:v>
      </x:c>
      <x:c r="H234" s="10" t="str">
        <x:v>source evaluation</x:v>
      </x:c>
      <x:c r="I234" s="10" t="str">
        <x:v>Narrow a question around a specific example and defensible evidence</x:v>
      </x:c>
      <x:c r="J234" s="10" t="str">
        <x:v>Judge a proposed rural data centre</x:v>
      </x:c>
      <x:c r="K234" s="10" t="str">
        <x:v>Planning draft</x:v>
      </x:c>
      <x:c r="L234" s="10" t="str">
        <x:v>Daily Lessons and Planned Gradebooks</x:v>
      </x:c>
    </x:row>
    <x:row r="235" ht="100" customHeight="1">
      <x:c r="A235" s="10" t="str">
        <x:v>IBDS</x:v>
      </x:c>
      <x:c r="B235" s="12" t="n">
        <x:v>46358.5</x:v>
      </x:c>
      <x:c r="C235" s="10" t="n">
        <x:v>59</x:v>
      </x:c>
      <x:c r="D235" s="10" t="str">
        <x:v>ibds-26-s07-d05</x:v>
      </x:c>
      <x:c r="E235" s="10" t="str">
        <x:v>Independent quiz: mechanism + delayed retrieval; feedback and repair</x:v>
      </x:c>
      <x:c r="F235" s="10" t="n">
        <x:v>70</x:v>
      </x:c>
      <x:c r="G235" s="10" t="str">
        <x:v>Explain results; source-check one claim; 2–3 minute rotating defence</x:v>
      </x:c>
      <x:c r="H235" s="10" t="str">
        <x:v>delayed retrieval</x:v>
      </x:c>
      <x:c r="I235" s="10" t="str">
        <x:v>Narrow a question around a specific example and defensible evidence</x:v>
      </x:c>
      <x:c r="J235" s="10" t="str">
        <x:v>Judge a proposed rural data centre</x:v>
      </x:c>
      <x:c r="K235" s="10" t="str">
        <x:v>Planning draft</x:v>
      </x:c>
      <x:c r="L235" s="10" t="str">
        <x:v>Daily Lessons and Planned Gradebooks</x:v>
      </x:c>
    </x:row>
    <x:row r="236" ht="100" customHeight="1">
      <x:c r="A236" s="10" t="str">
        <x:v>IBDS</x:v>
      </x:c>
      <x:c r="B236" s="12" t="n">
        <x:v>46359.5</x:v>
      </x:c>
      <x:c r="C236" s="10" t="n">
        <x:v>60</x:v>
      </x:c>
      <x:c r="D236" s="10" t="str">
        <x:v>ibds-26-s07-d06</x:v>
      </x:c>
      <x:c r="E236" s="10" t="str">
        <x:v>Compare stakeholders and use a concept to explain a causal relationship</x:v>
      </x:c>
      <x:c r="F236" s="10" t="n">
        <x:v>70</x:v>
      </x:c>
      <x:c r="G236" s="10" t="str">
        <x:v>Independent quiz: mechanism + delayed retrieval; feedback and repair</x:v>
      </x:c>
      <x:c r="H236" s="10" t="str">
        <x:v>stakeholder/concept causal analysis</x:v>
      </x:c>
      <x:c r="I236" s="10" t="str">
        <x:v>Narrow a question around a specific example and defensible evidence</x:v>
      </x:c>
      <x:c r="J236" s="10" t="str">
        <x:v>Judge a proposed rural data centre</x:v>
      </x:c>
      <x:c r="K236" s="10" t="str">
        <x:v>Planning draft</x:v>
      </x:c>
      <x:c r="L236" s="10" t="str">
        <x:v>Daily Lessons and Planned Gradebooks</x:v>
      </x:c>
    </x:row>
    <x:row r="237" ht="100" customHeight="1">
      <x:c r="A237" s="10" t="str">
        <x:v>IBDS</x:v>
      </x:c>
      <x:c r="B237" s="12" t="n">
        <x:v>46363.5</x:v>
      </x:c>
      <x:c r="C237" s="10" t="n">
        <x:v>61</x:v>
      </x:c>
      <x:c r="D237" s="10" t="str">
        <x:v>ibds-26-s07-d07</x:v>
      </x:c>
      <x:c r="E237" s="10" t="str">
        <x:v>Paper 1 transfer: Judge a proposed rural data centre</x:v>
      </x:c>
      <x:c r="F237" s="10" t="n">
        <x:v>70</x:v>
      </x:c>
      <x:c r="G237" s="10" t="str">
        <x:v>Compare stakeholders and use a concept to explain a causal relationship</x:v>
      </x:c>
      <x:c r="H237" s="10" t="str">
        <x:v>scenario-specific evaluation</x:v>
      </x:c>
      <x:c r="I237" s="10" t="str">
        <x:v>Narrow a question around a specific example and defensible evidence</x:v>
      </x:c>
      <x:c r="J237" s="10" t="str">
        <x:v>Judge a proposed rural data centre</x:v>
      </x:c>
      <x:c r="K237" s="10" t="str">
        <x:v>Planning draft</x:v>
      </x:c>
      <x:c r="L237" s="10" t="str">
        <x:v>Daily Lessons and Planned Gradebooks</x:v>
      </x:c>
    </x:row>
    <x:row r="238" ht="100" customHeight="1">
      <x:c r="A238" s="10" t="str">
        <x:v>IBDS</x:v>
      </x:c>
      <x:c r="B238" s="12" t="n">
        <x:v>46364.5</x:v>
      </x:c>
      <x:c r="C238" s="10" t="n">
        <x:v>62</x:v>
      </x:c>
      <x:c r="D238" s="10" t="str">
        <x:v>ibds-26-s07-d08</x:v>
      </x:c>
      <x:c r="E238" s="10" t="str">
        <x:v>Paper 2 source synthesis; connect two sources around one theme</x:v>
      </x:c>
      <x:c r="F238" s="10" t="n">
        <x:v>70</x:v>
      </x:c>
      <x:c r="G238" s="10" t="str">
        <x:v>Paper 1 transfer: Judge a proposed rural data centre</x:v>
      </x:c>
      <x:c r="H238" s="10" t="str">
        <x:v>cross-source synthesis</x:v>
      </x:c>
      <x:c r="I238" s="10" t="str">
        <x:v>Narrow a question around a specific example and defensible evidence</x:v>
      </x:c>
      <x:c r="J238" s="10" t="str">
        <x:v>Judge a proposed rural data centre</x:v>
      </x:c>
      <x:c r="K238" s="10" t="str">
        <x:v>Planning draft</x:v>
      </x:c>
      <x:c r="L238" s="10" t="str">
        <x:v>Daily Lessons and Planned Gradebooks</x:v>
      </x:c>
    </x:row>
    <x:row r="239" ht="100" customHeight="1">
      <x:c r="A239" s="10" t="str">
        <x:v>IBDS</x:v>
      </x:c>
      <x:c r="B239" s="12" t="n">
        <x:v>46365.5</x:v>
      </x:c>
      <x:c r="C239" s="10" t="n">
        <x:v>63</x:v>
      </x:c>
      <x:c r="D239" s="10" t="str">
        <x:v>ibds-26-s07-d09</x:v>
      </x:c>
      <x:c r="E239" s="10" t="str">
        <x:v>Revise one answer and defend a conditional judgement: What evidence would overturn your preferred trade-off?</x:v>
      </x:c>
      <x:c r="F239" s="10" t="n">
        <x:v>70</x:v>
      </x:c>
      <x:c r="G239" s="10" t="str">
        <x:v>Paper 2 source synthesis; connect two sources around one theme</x:v>
      </x:c>
      <x:c r="H239" s="10" t="str">
        <x:v>conditional judgement and repair</x:v>
      </x:c>
      <x:c r="I239" s="10" t="str">
        <x:v>Narrow a question around a specific example and defensible evidence</x:v>
      </x:c>
      <x:c r="J239" s="10" t="str">
        <x:v>Judge a proposed rural data centre</x:v>
      </x:c>
      <x:c r="K239" s="10" t="str">
        <x:v>Planning draft</x:v>
      </x:c>
      <x:c r="L239" s="10" t="str">
        <x:v>Daily Lessons and Planned Gradebooks</x:v>
      </x:c>
    </x:row>
    <x:row r="240" ht="100" customHeight="1">
      <x:c r="A240" s="10" t="str">
        <x:v>IBDS</x:v>
      </x:c>
      <x:c r="B240" s="12" t="n">
        <x:v>46366.5</x:v>
      </x:c>
      <x:c r="C240" s="10" t="n">
        <x:v>64</x:v>
      </x:c>
      <x:c r="D240" s="10" t="str">
        <x:v>ibds-26-s08-d01</x:v>
      </x:c>
      <x:c r="E240" s="10" t="str">
        <x:v>Retrieve prior learning; diagnose a new scenario in inquiry feasibility and communication</x:v>
      </x:c>
      <x:c r="F240" s="10" t="n">
        <x:v>70</x:v>
      </x:c>
      <x:c r="G240" s="10" t="str">
        <x:v>Revise one answer and defend a conditional judgement: What evidence would overturn your preferred trade-off?</x:v>
      </x:c>
      <x:c r="H240" s="10" t="str">
        <x:v>mechanism</x:v>
      </x:c>
      <x:c r="I240" s="10" t="str">
        <x:v>Transfer the whole chain without a sentence-by-sentence scaffold</x:v>
      </x:c>
      <x:c r="J240" s="10" t="str">
        <x:v>Defend why one question is feasible and another is not</x:v>
      </x:c>
      <x:c r="K240" s="10" t="str">
        <x:v>Planning draft</x:v>
      </x:c>
      <x:c r="L240" s="10" t="str">
        <x:v>Daily Lessons and Planned Gradebooks</x:v>
      </x:c>
    </x:row>
    <x:row r="241" ht="100" customHeight="1">
      <x:c r="A241" s="10" t="str">
        <x:v>IBDS</x:v>
      </x:c>
      <x:c r="B241" s="12" t="n">
        <x:v>46367.5</x:v>
      </x:c>
      <x:c r="C241" s="10" t="n">
        <x:v>65</x:v>
      </x:c>
      <x:c r="D241" s="10" t="str">
        <x:v>ibds-26-s08-d02</x:v>
      </x:c>
      <x:c r="E241" s="10" t="str">
        <x:v>Generate three issue→question→specific-example options</x:v>
      </x:c>
      <x:c r="F241" s="10" t="n">
        <x:v>70</x:v>
      </x:c>
      <x:c r="G241" s="10" t="str">
        <x:v>Retrieve prior learning; diagnose a new scenario in inquiry feasibility and communication</x:v>
      </x:c>
      <x:c r="H241" s="10" t="str">
        <x:v>case evidence</x:v>
      </x:c>
      <x:c r="I241" s="10" t="str">
        <x:v>Transfer the whole chain without a sentence-by-sentence scaffold</x:v>
      </x:c>
      <x:c r="J241" s="10" t="str">
        <x:v>Defend why one question is feasible and another is not</x:v>
      </x:c>
      <x:c r="K241" s="10" t="str">
        <x:v>Planning draft</x:v>
      </x:c>
      <x:c r="L241" s="10" t="str">
        <x:v>Daily Lessons and Planned Gradebooks</x:v>
      </x:c>
    </x:row>
    <x:row r="242" ht="100" customHeight="1">
      <x:c r="A242" s="10" t="str">
        <x:v>IBDS</x:v>
      </x:c>
      <x:c r="B242" s="12" t="n">
        <x:v>46370.5</x:v>
      </x:c>
      <x:c r="C242" s="10" t="n">
        <x:v>66</x:v>
      </x:c>
      <x:c r="D242" s="10" t="str">
        <x:v>ibds-26-s08-d03</x:v>
      </x:c>
      <x:c r="E242" s="10" t="str">
        <x:v>Check source access and competing perspectives for two options</x:v>
      </x:c>
      <x:c r="F242" s="10" t="n">
        <x:v>70</x:v>
      </x:c>
      <x:c r="G242" s="10" t="str">
        <x:v>Generate three issue→question→specific-example options</x:v>
      </x:c>
      <x:c r="H242" s="10" t="str">
        <x:v>technical model</x:v>
      </x:c>
      <x:c r="I242" s="10" t="str">
        <x:v>Transfer the whole chain without a sentence-by-sentence scaffold</x:v>
      </x:c>
      <x:c r="J242" s="10" t="str">
        <x:v>Defend why one question is feasible and another is not</x:v>
      </x:c>
      <x:c r="K242" s="10" t="str">
        <x:v>Planning draft</x:v>
      </x:c>
      <x:c r="L242" s="10" t="str">
        <x:v>Daily Lessons and Planned Gradebooks</x:v>
      </x:c>
    </x:row>
    <x:row r="243" ht="100" customHeight="1">
      <x:c r="A243" s="10" t="str">
        <x:v>IBDS</x:v>
      </x:c>
      <x:c r="B243" s="12" t="n">
        <x:v>46371.5</x:v>
      </x:c>
      <x:c r="C243" s="10" t="n">
        <x:v>67</x:v>
      </x:c>
      <x:c r="D243" s="10" t="str">
        <x:v>ibds-26-s08-d04</x:v>
      </x:c>
      <x:c r="E243" s="10" t="str">
        <x:v>Defend one feasible question; identify what evidence is missing</x:v>
      </x:c>
      <x:c r="F243" s="10" t="n">
        <x:v>70</x:v>
      </x:c>
      <x:c r="G243" s="10" t="str">
        <x:v>Check source access and competing perspectives for two options</x:v>
      </x:c>
      <x:c r="H243" s="10" t="str">
        <x:v>source evaluation</x:v>
      </x:c>
      <x:c r="I243" s="10" t="str">
        <x:v>Transfer the whole chain without a sentence-by-sentence scaffold</x:v>
      </x:c>
      <x:c r="J243" s="10" t="str">
        <x:v>Defend why one question is feasible and another is not</x:v>
      </x:c>
      <x:c r="K243" s="10" t="str">
        <x:v>Planning draft</x:v>
      </x:c>
      <x:c r="L243" s="10" t="str">
        <x:v>Daily Lessons and Planned Gradebooks</x:v>
      </x:c>
    </x:row>
    <x:row r="244" ht="100" customHeight="1">
      <x:c r="A244" s="10" t="str">
        <x:v>IBDS</x:v>
      </x:c>
      <x:c r="B244" s="12" t="n">
        <x:v>46372.5</x:v>
      </x:c>
      <x:c r="C244" s="10" t="n">
        <x:v>68</x:v>
      </x:c>
      <x:c r="D244" s="10" t="str">
        <x:v>ibds-26-s08-d05</x:v>
      </x:c>
      <x:c r="E244" s="10" t="str">
        <x:v>Independent quiz: mechanism + delayed retrieval; feedback and repair</x:v>
      </x:c>
      <x:c r="F244" s="10" t="n">
        <x:v>70</x:v>
      </x:c>
      <x:c r="G244" s="10" t="str">
        <x:v>Defend one feasible question; identify what evidence is missing</x:v>
      </x:c>
      <x:c r="H244" s="10" t="str">
        <x:v>delayed retrieval</x:v>
      </x:c>
      <x:c r="I244" s="10" t="str">
        <x:v>Transfer the whole chain without a sentence-by-sentence scaffold</x:v>
      </x:c>
      <x:c r="J244" s="10" t="str">
        <x:v>Defend why one question is feasible and another is not</x:v>
      </x:c>
      <x:c r="K244" s="10" t="str">
        <x:v>Planning draft</x:v>
      </x:c>
      <x:c r="L244" s="10" t="str">
        <x:v>Daily Lessons and Planned Gradebooks</x:v>
      </x:c>
    </x:row>
    <x:row r="245" ht="100" customHeight="1">
      <x:c r="A245" s="10" t="str">
        <x:v>IBDS</x:v>
      </x:c>
      <x:c r="B245" s="12" t="n">
        <x:v>46373.5</x:v>
      </x:c>
      <x:c r="C245" s="10" t="n">
        <x:v>69</x:v>
      </x:c>
      <x:c r="D245" s="10" t="str">
        <x:v>ibds-26-s08-d06</x:v>
      </x:c>
      <x:c r="E245" s="10" t="str">
        <x:v>Compare stakeholders and use a concept to explain a causal relationship</x:v>
      </x:c>
      <x:c r="F245" s="10" t="n">
        <x:v>70</x:v>
      </x:c>
      <x:c r="G245" s="10" t="str">
        <x:v>Independent quiz: mechanism + delayed retrieval; feedback and repair</x:v>
      </x:c>
      <x:c r="H245" s="10" t="str">
        <x:v>stakeholder/concept causal analysis</x:v>
      </x:c>
      <x:c r="I245" s="10" t="str">
        <x:v>Transfer the whole chain without a sentence-by-sentence scaffold</x:v>
      </x:c>
      <x:c r="J245" s="10" t="str">
        <x:v>Defend why one question is feasible and another is not</x:v>
      </x:c>
      <x:c r="K245" s="10" t="str">
        <x:v>Planning draft</x:v>
      </x:c>
      <x:c r="L245" s="10" t="str">
        <x:v>Daily Lessons and Planned Gradebooks</x:v>
      </x:c>
    </x:row>
    <x:row r="246" ht="100" customHeight="1">
      <x:c r="A246" s="10" t="str">
        <x:v>IBDS</x:v>
      </x:c>
      <x:c r="B246" s="12" t="n">
        <x:v>46374.5</x:v>
      </x:c>
      <x:c r="C246" s="10" t="n">
        <x:v>70</x:v>
      </x:c>
      <x:c r="D246" s="10" t="str">
        <x:v>ibds-26-s08-d07</x:v>
      </x:c>
      <x:c r="E246" s="10" t="str">
        <x:v>Paper 1 transfer: Defend why one question is feasible and another is not</x:v>
      </x:c>
      <x:c r="F246" s="10" t="n">
        <x:v>70</x:v>
      </x:c>
      <x:c r="G246" s="10" t="str">
        <x:v>Compare stakeholders and use a concept to explain a causal relationship</x:v>
      </x:c>
      <x:c r="H246" s="10" t="str">
        <x:v>scenario-specific evaluation</x:v>
      </x:c>
      <x:c r="I246" s="10" t="str">
        <x:v>Transfer the whole chain without a sentence-by-sentence scaffold</x:v>
      </x:c>
      <x:c r="J246" s="10" t="str">
        <x:v>Defend why one question is feasible and another is not</x:v>
      </x:c>
      <x:c r="K246" s="10" t="str">
        <x:v>Planning draft</x:v>
      </x:c>
      <x:c r="L246" s="10" t="str">
        <x:v>Daily Lessons and Planned Gradebooks</x:v>
      </x:c>
    </x:row>
    <x:row r="247" ht="100" customHeight="1">
      <x:c r="A247" s="10" t="str">
        <x:v>IBDS</x:v>
      </x:c>
      <x:c r="B247" s="12" t="n">
        <x:v>46391.5</x:v>
      </x:c>
      <x:c r="C247" s="10" t="n">
        <x:v>71</x:v>
      </x:c>
      <x:c r="D247" s="10" t="str">
        <x:v>ibds-26-s08-d08</x:v>
      </x:c>
      <x:c r="E247" s="10" t="str">
        <x:v>Paper 2 source synthesis; connect two sources around one theme</x:v>
      </x:c>
      <x:c r="F247" s="10" t="n">
        <x:v>70</x:v>
      </x:c>
      <x:c r="G247" s="10" t="str">
        <x:v>Paper 1 transfer: Defend why one question is feasible and another is not</x:v>
      </x:c>
      <x:c r="H247" s="10" t="str">
        <x:v>cross-source synthesis</x:v>
      </x:c>
      <x:c r="I247" s="10" t="str">
        <x:v>Transfer the whole chain without a sentence-by-sentence scaffold</x:v>
      </x:c>
      <x:c r="J247" s="10" t="str">
        <x:v>Defend why one question is feasible and another is not</x:v>
      </x:c>
      <x:c r="K247" s="10" t="str">
        <x:v>Planning draft</x:v>
      </x:c>
      <x:c r="L247" s="10" t="str">
        <x:v>Daily Lessons and Planned Gradebooks</x:v>
      </x:c>
    </x:row>
    <x:row r="248" ht="100" customHeight="1">
      <x:c r="A248" s="10" t="str">
        <x:v>IBDS</x:v>
      </x:c>
      <x:c r="B248" s="12" t="n">
        <x:v>46392.5</x:v>
      </x:c>
      <x:c r="C248" s="10" t="n">
        <x:v>72</x:v>
      </x:c>
      <x:c r="D248" s="10" t="str">
        <x:v>ibds-26-s08-d09</x:v>
      </x:c>
      <x:c r="E248" s="10" t="str">
        <x:v>Revise one answer and defend a conditional judgement: Which source could challenge your emerging answer?</x:v>
      </x:c>
      <x:c r="F248" s="10" t="n">
        <x:v>70</x:v>
      </x:c>
      <x:c r="G248" s="10" t="str">
        <x:v>Paper 2 source synthesis; connect two sources around one theme</x:v>
      </x:c>
      <x:c r="H248" s="10" t="str">
        <x:v>conditional judgement and repair</x:v>
      </x:c>
      <x:c r="I248" s="10" t="str">
        <x:v>Transfer the whole chain without a sentence-by-sentence scaffold</x:v>
      </x:c>
      <x:c r="J248" s="10" t="str">
        <x:v>Defend why one question is feasible and another is not</x:v>
      </x:c>
      <x:c r="K248" s="10" t="str">
        <x:v>Planning draft</x:v>
      </x:c>
      <x:c r="L248" s="10" t="str">
        <x:v>Daily Lessons and Planned Gradebooks</x:v>
      </x:c>
    </x:row>
    <x:row r="249" ht="100" customHeight="1">
      <x:c r="A249" s="10" t="str">
        <x:v>IBDS</x:v>
      </x:c>
      <x:c r="B249" s="12" t="n">
        <x:v>46393.5</x:v>
      </x:c>
      <x:c r="C249" s="10" t="n">
        <x:v>73</x:v>
      </x:c>
      <x:c r="D249" s="10" t="str">
        <x:v>ibds-26-s09-d01</x:v>
      </x:c>
      <x:c r="E249" s="10" t="str">
        <x:v>Retrieve prior learning; diagnose a new scenario in semester synthesis and diagnostic repair</x:v>
      </x:c>
      <x:c r="F249" s="10" t="n">
        <x:v>70</x:v>
      </x:c>
      <x:c r="G249" s="10" t="str">
        <x:v>Revise one answer and defend a conditional judgement: Which source could challenge your emerging answer?</x:v>
      </x:c>
      <x:c r="H249" s="10" t="str">
        <x:v>mechanism</x:v>
      </x:c>
      <x:c r="I249" s="10" t="str">
        <x:v>Adapt to this scenario; integrate own knowledge without a memorized answer</x:v>
      </x:c>
      <x:c r="J249" s="10" t="str">
        <x:v>Complete P1 sections and a P2 thematic response independently</x:v>
      </x:c>
      <x:c r="K249" s="10" t="str">
        <x:v>Planning draft</x:v>
      </x:c>
      <x:c r="L249" s="10" t="str">
        <x:v>Daily Lessons and Planned Gradebooks</x:v>
      </x:c>
    </x:row>
    <x:row r="250" ht="100" customHeight="1">
      <x:c r="A250" s="10" t="str">
        <x:v>IBDS</x:v>
      </x:c>
      <x:c r="B250" s="12" t="n">
        <x:v>46394.5</x:v>
      </x:c>
      <x:c r="C250" s="10" t="n">
        <x:v>74</x:v>
      </x:c>
      <x:c r="D250" s="10" t="str">
        <x:v>ibds-26-s09-d02</x:v>
      </x:c>
      <x:c r="E250" s="10" t="str">
        <x:v>Model mechanism; annotate the specific case: Unseen teacher-built mixed case/source pack</x:v>
      </x:c>
      <x:c r="F250" s="10" t="n">
        <x:v>70</x:v>
      </x:c>
      <x:c r="G250" s="10" t="str">
        <x:v>Retrieve prior learning; diagnose a new scenario in semester synthesis and diagnostic repair</x:v>
      </x:c>
      <x:c r="H250" s="10" t="str">
        <x:v>case evidence</x:v>
      </x:c>
      <x:c r="I250" s="10" t="str">
        <x:v>Adapt to this scenario; integrate own knowledge without a memorized answer</x:v>
      </x:c>
      <x:c r="J250" s="10" t="str">
        <x:v>Complete P1 sections and a P2 thematic response independently</x:v>
      </x:c>
      <x:c r="K250" s="10" t="str">
        <x:v>Planning draft</x:v>
      </x:c>
      <x:c r="L250" s="10" t="str">
        <x:v>Daily Lessons and Planned Gradebooks</x:v>
      </x:c>
    </x:row>
    <x:row r="251" ht="100" customHeight="1">
      <x:c r="A251" s="10" t="str">
        <x:v>IBDS</x:v>
      </x:c>
      <x:c r="B251" s="12" t="n">
        <x:v>46395.5</x:v>
      </x:c>
      <x:c r="C251" s="10" t="n">
        <x:v>75</x:v>
      </x:c>
      <x:c r="D251" s="10" t="str">
        <x:v>ibds-26-s09-d03</x:v>
      </x:c>
      <x:c r="E251" s="10" t="str">
        <x:v>Guided lab: Argument clinic: mechanism, evidence, weighing and judgement</x:v>
      </x:c>
      <x:c r="F251" s="10" t="n">
        <x:v>70</x:v>
      </x:c>
      <x:c r="G251" s="10" t="str">
        <x:v>Model mechanism; annotate the specific case: Unseen teacher-built mixed case/source pack</x:v>
      </x:c>
      <x:c r="H251" s="10" t="str">
        <x:v>technical model</x:v>
      </x:c>
      <x:c r="I251" s="10" t="str">
        <x:v>Adapt to this scenario; integrate own knowledge without a memorized answer</x:v>
      </x:c>
      <x:c r="J251" s="10" t="str">
        <x:v>Complete P1 sections and a P2 thematic response independently</x:v>
      </x:c>
      <x:c r="K251" s="10" t="str">
        <x:v>Planning draft</x:v>
      </x:c>
      <x:c r="L251" s="10" t="str">
        <x:v>Daily Lessons and Planned Gradebooks</x:v>
      </x:c>
    </x:row>
    <x:row r="252" ht="100" customHeight="1">
      <x:c r="A252" s="10" t="str">
        <x:v>IBDS</x:v>
      </x:c>
      <x:c r="B252" s="12" t="n">
        <x:v>46398.5</x:v>
      </x:c>
      <x:c r="C252" s="10" t="n">
        <x:v>76</x:v>
      </x:c>
      <x:c r="D252" s="10" t="str">
        <x:v>ibds-26-s09-d04</x:v>
      </x:c>
      <x:c r="E252" s="10" t="str">
        <x:v>Explain results; source-check one claim; 2–3 minute rotating defence</x:v>
      </x:c>
      <x:c r="F252" s="10" t="n">
        <x:v>70</x:v>
      </x:c>
      <x:c r="G252" s="10" t="str">
        <x:v>Guided lab: Argument clinic: mechanism, evidence, weighing and judgement</x:v>
      </x:c>
      <x:c r="H252" s="10" t="str">
        <x:v>source evaluation</x:v>
      </x:c>
      <x:c r="I252" s="10" t="str">
        <x:v>Adapt to this scenario; integrate own knowledge without a memorized answer</x:v>
      </x:c>
      <x:c r="J252" s="10" t="str">
        <x:v>Complete P1 sections and a P2 thematic response independently</x:v>
      </x:c>
      <x:c r="K252" s="10" t="str">
        <x:v>Planning draft</x:v>
      </x:c>
      <x:c r="L252" s="10" t="str">
        <x:v>Daily Lessons and Planned Gradebooks</x:v>
      </x:c>
    </x:row>
    <x:row r="253" ht="100" customHeight="1">
      <x:c r="A253" s="10" t="str">
        <x:v>IBDS</x:v>
      </x:c>
      <x:c r="B253" s="12" t="n">
        <x:v>46399.5</x:v>
      </x:c>
      <x:c r="C253" s="10" t="n">
        <x:v>77</x:v>
      </x:c>
      <x:c r="D253" s="10" t="str">
        <x:v>ibds-26-s09-d05</x:v>
      </x:c>
      <x:c r="E253" s="10" t="str">
        <x:v>Independent quiz: mechanism + delayed retrieval; feedback and repair</x:v>
      </x:c>
      <x:c r="F253" s="10" t="n">
        <x:v>70</x:v>
      </x:c>
      <x:c r="G253" s="10" t="str">
        <x:v>Explain results; source-check one claim; 2–3 minute rotating defence</x:v>
      </x:c>
      <x:c r="H253" s="10" t="str">
        <x:v>delayed retrieval</x:v>
      </x:c>
      <x:c r="I253" s="10" t="str">
        <x:v>Adapt to this scenario; integrate own knowledge without a memorized answer</x:v>
      </x:c>
      <x:c r="J253" s="10" t="str">
        <x:v>Complete P1 sections and a P2 thematic response independently</x:v>
      </x:c>
      <x:c r="K253" s="10" t="str">
        <x:v>Planning draft</x:v>
      </x:c>
      <x:c r="L253" s="10" t="str">
        <x:v>Daily Lessons and Planned Gradebooks</x:v>
      </x:c>
    </x:row>
    <x:row r="254" ht="100" customHeight="1">
      <x:c r="A254" s="10" t="str">
        <x:v>IBDS</x:v>
      </x:c>
      <x:c r="B254" s="12" t="n">
        <x:v>46400.5</x:v>
      </x:c>
      <x:c r="C254" s="10" t="n">
        <x:v>78</x:v>
      </x:c>
      <x:c r="D254" s="10" t="str">
        <x:v>ibds-26-s09-d06</x:v>
      </x:c>
      <x:c r="E254" s="10" t="str">
        <x:v>Compare stakeholders and use a concept to explain a causal relationship</x:v>
      </x:c>
      <x:c r="F254" s="10" t="n">
        <x:v>70</x:v>
      </x:c>
      <x:c r="G254" s="10" t="str">
        <x:v>Independent quiz: mechanism + delayed retrieval; feedback and repair</x:v>
      </x:c>
      <x:c r="H254" s="10" t="str">
        <x:v>stakeholder/concept causal analysis</x:v>
      </x:c>
      <x:c r="I254" s="10" t="str">
        <x:v>Adapt to this scenario; integrate own knowledge without a memorized answer</x:v>
      </x:c>
      <x:c r="J254" s="10" t="str">
        <x:v>Complete P1 sections and a P2 thematic response independently</x:v>
      </x:c>
      <x:c r="K254" s="10" t="str">
        <x:v>Planning draft</x:v>
      </x:c>
      <x:c r="L254" s="10" t="str">
        <x:v>Daily Lessons and Planned Gradebooks</x:v>
      </x:c>
    </x:row>
    <x:row r="255" ht="100" customHeight="1">
      <x:c r="A255" s="10" t="str">
        <x:v>IBDS</x:v>
      </x:c>
      <x:c r="B255" s="12" t="n">
        <x:v>46401.5</x:v>
      </x:c>
      <x:c r="C255" s="10" t="n">
        <x:v>79</x:v>
      </x:c>
      <x:c r="D255" s="10" t="str">
        <x:v>ibds-26-s09-d07</x:v>
      </x:c>
      <x:c r="E255" s="10" t="str">
        <x:v>Independent P1 sections: identify this scenario’s constraints before answering</x:v>
      </x:c>
      <x:c r="F255" s="10" t="n">
        <x:v>70</x:v>
      </x:c>
      <x:c r="G255" s="10" t="str">
        <x:v>Compare stakeholders and use a concept to explain a causal relationship</x:v>
      </x:c>
      <x:c r="H255" s="10" t="str">
        <x:v>scenario-specific evaluation</x:v>
      </x:c>
      <x:c r="I255" s="10" t="str">
        <x:v>Adapt to this scenario; integrate own knowledge without a memorized answer</x:v>
      </x:c>
      <x:c r="J255" s="10" t="str">
        <x:v>Complete P1 sections and a P2 thematic response independently</x:v>
      </x:c>
      <x:c r="K255" s="10" t="str">
        <x:v>Planning draft</x:v>
      </x:c>
      <x:c r="L255" s="10" t="str">
        <x:v>Daily Lessons and Planned Gradebooks</x:v>
      </x:c>
    </x:row>
    <x:row r="256" ht="100" customHeight="1">
      <x:c r="A256" s="10" t="str">
        <x:v>IBDS</x:v>
      </x:c>
      <x:c r="B256" s="12" t="n">
        <x:v>46402.5</x:v>
      </x:c>
      <x:c r="C256" s="10" t="n">
        <x:v>80</x:v>
      </x:c>
      <x:c r="D256" s="10" t="str">
        <x:v>ibds-26-s09-d08</x:v>
      </x:c>
      <x:c r="E256" s="10" t="str">
        <x:v>Independent P2 thematic response; partial-paper diagnostic only</x:v>
      </x:c>
      <x:c r="F256" s="10" t="n">
        <x:v>70</x:v>
      </x:c>
      <x:c r="G256" s="10" t="str">
        <x:v>Independent P1 sections: identify this scenario’s constraints before answering</x:v>
      </x:c>
      <x:c r="H256" s="10" t="str">
        <x:v>cross-source synthesis</x:v>
      </x:c>
      <x:c r="I256" s="10" t="str">
        <x:v>Adapt to this scenario; integrate own knowledge without a memorized answer</x:v>
      </x:c>
      <x:c r="J256" s="10" t="str">
        <x:v>Complete P1 sections and a P2 thematic response independently</x:v>
      </x:c>
      <x:c r="K256" s="10" t="str">
        <x:v>Planning draft</x:v>
      </x:c>
      <x:c r="L256" s="10" t="str">
        <x:v>Daily Lessons and Planned Gradebooks</x:v>
      </x:c>
    </x:row>
    <x:row r="257" ht="100" customHeight="1">
      <x:c r="A257" s="10" t="str">
        <x:v>IBDS</x:v>
      </x:c>
      <x:c r="B257" s="12" t="n">
        <x:v>46405.5</x:v>
      </x:c>
      <x:c r="C257" s="10" t="n">
        <x:v>81</x:v>
      </x:c>
      <x:c r="D257" s="10" t="str">
        <x:v>ibds-26-s09-d09</x:v>
      </x:c>
      <x:c r="E257" s="10" t="str">
        <x:v>Build personal error profile and complete one parallel repair</x:v>
      </x:c>
      <x:c r="F257" s="10" t="n">
        <x:v>70</x:v>
      </x:c>
      <x:c r="G257" s="10" t="str">
        <x:v>Independent P2 thematic response; partial-paper diagnostic only</x:v>
      </x:c>
      <x:c r="H257" s="10" t="str">
        <x:v>conditional judgement and repair</x:v>
      </x:c>
      <x:c r="I257" s="10" t="str">
        <x:v>Adapt to this scenario; integrate own knowledge without a memorized answer</x:v>
      </x:c>
      <x:c r="J257" s="10" t="str">
        <x:v>Complete P1 sections and a P2 thematic response independently</x:v>
      </x:c>
      <x:c r="K257" s="10" t="str">
        <x:v>Planning draft</x:v>
      </x:c>
      <x:c r="L257" s="10" t="str">
        <x:v>Daily Lessons and Planned Gradebooks</x:v>
      </x:c>
    </x:row>
    <x:row r="258" ht="100" customHeight="1">
      <x:c r="A258" s="10" t="str">
        <x:v>IBDS</x:v>
      </x:c>
      <x:c r="B258" s="12" t="n">
        <x:v>46406.5</x:v>
      </x:c>
      <x:c r="C258" s="10" t="n">
        <x:v>82</x:v>
      </x:c>
      <x:c r="D258" s="10" t="str">
        <x:v>ibds-26-s10-d01</x:v>
      </x:c>
      <x:c r="E258" s="10" t="str">
        <x:v>Retrieve prior learning; diagnose a new scenario in unfamiliar cases and source synthesis</x:v>
      </x:c>
      <x:c r="F258" s="10" t="n">
        <x:v>70</x:v>
      </x:c>
      <x:c r="G258" s="10" t="str">
        <x:v>Build personal error profile and complete one parallel repair</x:v>
      </x:c>
      <x:c r="H258" s="10" t="str">
        <x:v>mechanism</x:v>
      </x:c>
      <x:c r="I258" s="10" t="str">
        <x:v>Build the actual IA evidence base; track provenance and individual decisions</x:v>
      </x:c>
      <x:c r="J258" s="10" t="str">
        <x:v>Two timed sections with changed stakeholders and constraints</x:v>
      </x:c>
      <x:c r="K258" s="10" t="str">
        <x:v>Planning draft</x:v>
      </x:c>
      <x:c r="L258" s="10" t="str">
        <x:v>Daily Lessons and Planned Gradebooks</x:v>
      </x:c>
    </x:row>
    <x:row r="259" ht="100" customHeight="1">
      <x:c r="A259" s="10" t="str">
        <x:v>IBDS</x:v>
      </x:c>
      <x:c r="B259" s="12" t="n">
        <x:v>46407.5</x:v>
      </x:c>
      <x:c r="C259" s="10" t="n">
        <x:v>83</x:v>
      </x:c>
      <x:c r="D259" s="10" t="str">
        <x:v>ibds-26-s10-d02</x:v>
      </x:c>
      <x:c r="E259" s="10" t="str">
        <x:v>Model mechanism; annotate the specific case: Fresh health or knowledge context plus earlier contrasting cases</x:v>
      </x:c>
      <x:c r="F259" s="10" t="n">
        <x:v>70</x:v>
      </x:c>
      <x:c r="G259" s="10" t="str">
        <x:v>Retrieve prior learning; diagnose a new scenario in unfamiliar cases and source synthesis</x:v>
      </x:c>
      <x:c r="H259" s="10" t="str">
        <x:v>case evidence</x:v>
      </x:c>
      <x:c r="I259" s="10" t="str">
        <x:v>Build the actual IA evidence base; track provenance and individual decisions</x:v>
      </x:c>
      <x:c r="J259" s="10" t="str">
        <x:v>Two timed sections with changed stakeholders and constraints</x:v>
      </x:c>
      <x:c r="K259" s="10" t="str">
        <x:v>Planning draft</x:v>
      </x:c>
      <x:c r="L259" s="10" t="str">
        <x:v>Daily Lessons and Planned Gradebooks</x:v>
      </x:c>
    </x:row>
    <x:row r="260" ht="100" customHeight="1">
      <x:c r="A260" s="10" t="str">
        <x:v>IBDS</x:v>
      </x:c>
      <x:c r="B260" s="12" t="n">
        <x:v>46408.5</x:v>
      </x:c>
      <x:c r="C260" s="10" t="n">
        <x:v>84</x:v>
      </x:c>
      <x:c r="D260" s="10" t="str">
        <x:v>ibds-26-s10-d03</x:v>
      </x:c>
      <x:c r="E260" s="10" t="str">
        <x:v>Guided lab: Source conflict lab: claim, data, provenance, limits</x:v>
      </x:c>
      <x:c r="F260" s="10" t="n">
        <x:v>70</x:v>
      </x:c>
      <x:c r="G260" s="10" t="str">
        <x:v>Model mechanism; annotate the specific case: Fresh health or knowledge context plus earlier contrasting cases</x:v>
      </x:c>
      <x:c r="H260" s="10" t="str">
        <x:v>technical model</x:v>
      </x:c>
      <x:c r="I260" s="10" t="str">
        <x:v>Build the actual IA evidence base; track provenance and individual decisions</x:v>
      </x:c>
      <x:c r="J260" s="10" t="str">
        <x:v>Two timed sections with changed stakeholders and constraints</x:v>
      </x:c>
      <x:c r="K260" s="10" t="str">
        <x:v>Planning draft</x:v>
      </x:c>
      <x:c r="L260" s="10" t="str">
        <x:v>Daily Lessons and Planned Gradebooks</x:v>
      </x:c>
    </x:row>
    <x:row r="261" ht="100" customHeight="1">
      <x:c r="A261" s="10" t="str">
        <x:v>IBDS</x:v>
      </x:c>
      <x:c r="B261" s="12" t="n">
        <x:v>46409.5</x:v>
      </x:c>
      <x:c r="C261" s="10" t="n">
        <x:v>85</x:v>
      </x:c>
      <x:c r="D261" s="10" t="str">
        <x:v>ibds-26-s10-d04</x:v>
      </x:c>
      <x:c r="E261" s="10" t="str">
        <x:v>Explain results; source-check one claim; 2–3 minute rotating defence</x:v>
      </x:c>
      <x:c r="F261" s="10" t="n">
        <x:v>70</x:v>
      </x:c>
      <x:c r="G261" s="10" t="str">
        <x:v>Guided lab: Source conflict lab: claim, data, provenance, limits</x:v>
      </x:c>
      <x:c r="H261" s="10" t="str">
        <x:v>source evaluation</x:v>
      </x:c>
      <x:c r="I261" s="10" t="str">
        <x:v>Build the actual IA evidence base; track provenance and individual decisions</x:v>
      </x:c>
      <x:c r="J261" s="10" t="str">
        <x:v>Two timed sections with changed stakeholders and constraints</x:v>
      </x:c>
      <x:c r="K261" s="10" t="str">
        <x:v>Planning draft</x:v>
      </x:c>
      <x:c r="L261" s="10" t="str">
        <x:v>Daily Lessons and Planned Gradebooks</x:v>
      </x:c>
    </x:row>
    <x:row r="262" ht="100" customHeight="1">
      <x:c r="A262" s="10" t="str">
        <x:v>IBDS</x:v>
      </x:c>
      <x:c r="B262" s="12" t="n">
        <x:v>46412.5</x:v>
      </x:c>
      <x:c r="C262" s="10" t="n">
        <x:v>86</x:v>
      </x:c>
      <x:c r="D262" s="10" t="str">
        <x:v>ibds-26-s10-d05</x:v>
      </x:c>
      <x:c r="E262" s="10" t="str">
        <x:v>Independent quiz: mechanism + delayed retrieval; feedback and repair</x:v>
      </x:c>
      <x:c r="F262" s="10" t="n">
        <x:v>70</x:v>
      </x:c>
      <x:c r="G262" s="10" t="str">
        <x:v>Explain results; source-check one claim; 2–3 minute rotating defence</x:v>
      </x:c>
      <x:c r="H262" s="10" t="str">
        <x:v>delayed retrieval</x:v>
      </x:c>
      <x:c r="I262" s="10" t="str">
        <x:v>Build the actual IA evidence base; track provenance and individual decisions</x:v>
      </x:c>
      <x:c r="J262" s="10" t="str">
        <x:v>Two timed sections with changed stakeholders and constraints</x:v>
      </x:c>
      <x:c r="K262" s="10" t="str">
        <x:v>Planning draft</x:v>
      </x:c>
      <x:c r="L262" s="10" t="str">
        <x:v>Daily Lessons and Planned Gradebooks</x:v>
      </x:c>
    </x:row>
    <x:row r="263" ht="100" customHeight="1">
      <x:c r="A263" s="10" t="str">
        <x:v>IBDS</x:v>
      </x:c>
      <x:c r="B263" s="12" t="n">
        <x:v>46420.5</x:v>
      </x:c>
      <x:c r="C263" s="10" t="n">
        <x:v>87</x:v>
      </x:c>
      <x:c r="D263" s="10" t="str">
        <x:v>ibds-26-s10-d06</x:v>
      </x:c>
      <x:c r="E263" s="10" t="str">
        <x:v>Compare stakeholders and use a concept to explain a causal relationship</x:v>
      </x:c>
      <x:c r="F263" s="10" t="n">
        <x:v>70</x:v>
      </x:c>
      <x:c r="G263" s="10" t="str">
        <x:v>Independent quiz: mechanism + delayed retrieval; feedback and repair</x:v>
      </x:c>
      <x:c r="H263" s="10" t="str">
        <x:v>stakeholder/concept causal analysis</x:v>
      </x:c>
      <x:c r="I263" s="10" t="str">
        <x:v>Build the actual IA evidence base; track provenance and individual decisions</x:v>
      </x:c>
      <x:c r="J263" s="10" t="str">
        <x:v>Two timed sections with changed stakeholders and constraints</x:v>
      </x:c>
      <x:c r="K263" s="10" t="str">
        <x:v>Planning draft</x:v>
      </x:c>
      <x:c r="L263" s="10" t="str">
        <x:v>Daily Lessons and Planned Gradebooks</x:v>
      </x:c>
    </x:row>
    <x:row r="264" ht="100" customHeight="1">
      <x:c r="A264" s="10" t="str">
        <x:v>IBDS</x:v>
      </x:c>
      <x:c r="B264" s="12" t="n">
        <x:v>46421.5</x:v>
      </x:c>
      <x:c r="C264" s="10" t="n">
        <x:v>88</x:v>
      </x:c>
      <x:c r="D264" s="10" t="str">
        <x:v>ibds-26-s10-d07</x:v>
      </x:c>
      <x:c r="E264" s="10" t="str">
        <x:v>Timed unfamiliar health/knowledge P1 section; review scenario fit</x:v>
      </x:c>
      <x:c r="F264" s="10" t="n">
        <x:v>70</x:v>
      </x:c>
      <x:c r="G264" s="10" t="str">
        <x:v>Compare stakeholders and use a concept to explain a causal relationship</x:v>
      </x:c>
      <x:c r="H264" s="10" t="str">
        <x:v>scenario-specific evaluation</x:v>
      </x:c>
      <x:c r="I264" s="10" t="str">
        <x:v>Build the actual IA evidence base; track provenance and individual decisions</x:v>
      </x:c>
      <x:c r="J264" s="10" t="str">
        <x:v>Two timed sections with changed stakeholders and constraints</x:v>
      </x:c>
      <x:c r="K264" s="10" t="str">
        <x:v>Planning draft</x:v>
      </x:c>
      <x:c r="L264" s="10" t="str">
        <x:v>Daily Lessons and Planned Gradebooks</x:v>
      </x:c>
    </x:row>
    <x:row r="265" ht="100" customHeight="1">
      <x:c r="A265" s="10" t="str">
        <x:v>IBDS</x:v>
      </x:c>
      <x:c r="B265" s="12" t="n">
        <x:v>46422.5</x:v>
      </x:c>
      <x:c r="C265" s="10" t="n">
        <x:v>89</x:v>
      </x:c>
      <x:c r="D265" s="10" t="str">
        <x:v>ibds-26-s10-d08</x:v>
      </x:c>
      <x:c r="E265" s="10" t="str">
        <x:v>Timed unfamiliar P2 synthesis section; identify source agreement/tension</x:v>
      </x:c>
      <x:c r="F265" s="10" t="n">
        <x:v>70</x:v>
      </x:c>
      <x:c r="G265" s="10" t="str">
        <x:v>Timed unfamiliar health/knowledge P1 section; review scenario fit</x:v>
      </x:c>
      <x:c r="H265" s="10" t="str">
        <x:v>cross-source synthesis</x:v>
      </x:c>
      <x:c r="I265" s="10" t="str">
        <x:v>Build the actual IA evidence base; track provenance and individual decisions</x:v>
      </x:c>
      <x:c r="J265" s="10" t="str">
        <x:v>Two timed sections with changed stakeholders and constraints</x:v>
      </x:c>
      <x:c r="K265" s="10" t="str">
        <x:v>Planning draft</x:v>
      </x:c>
      <x:c r="L265" s="10" t="str">
        <x:v>Daily Lessons and Planned Gradebooks</x:v>
      </x:c>
    </x:row>
    <x:row r="266" ht="100" customHeight="1">
      <x:c r="A266" s="10" t="str">
        <x:v>IBDS</x:v>
      </x:c>
      <x:c r="B266" s="12" t="n">
        <x:v>46423.5</x:v>
      </x:c>
      <x:c r="C266" s="10" t="n">
        <x:v>90</x:v>
      </x:c>
      <x:c r="D266" s="10" t="str">
        <x:v>ibds-26-s10-d09</x:v>
      </x:c>
      <x:c r="E266" s="10" t="str">
        <x:v>Compare two attempts and choose the next skill to repair</x:v>
      </x:c>
      <x:c r="F266" s="10" t="n">
        <x:v>70</x:v>
      </x:c>
      <x:c r="G266" s="10" t="str">
        <x:v>Timed unfamiliar P2 synthesis section; identify source agreement/tension</x:v>
      </x:c>
      <x:c r="H266" s="10" t="str">
        <x:v>conditional judgement and repair</x:v>
      </x:c>
      <x:c r="I266" s="10" t="str">
        <x:v>Build the actual IA evidence base; track provenance and individual decisions</x:v>
      </x:c>
      <x:c r="J266" s="10" t="str">
        <x:v>Two timed sections with changed stakeholders and constraints</x:v>
      </x:c>
      <x:c r="K266" s="10" t="str">
        <x:v>Planning draft</x:v>
      </x:c>
      <x:c r="L266" s="10" t="str">
        <x:v>Daily Lessons and Planned Gradebooks</x:v>
      </x:c>
    </x:row>
    <x:row r="267" ht="100" customHeight="1">
      <x:c r="A267" s="10" t="str">
        <x:v>IBDS</x:v>
      </x:c>
      <x:c r="B267" s="12" t="n">
        <x:v>46426.5</x:v>
      </x:c>
      <x:c r="C267" s="10" t="n">
        <x:v>91</x:v>
      </x:c>
      <x:c r="D267" s="10" t="str">
        <x:v>ibds-26-s11-d01</x:v>
      </x:c>
      <x:c r="E267" s="10" t="str">
        <x:v>IA: establish approved question, specific case and feasible inquiry plan</x:v>
      </x:c>
      <x:c r="F267" s="10" t="n">
        <x:v>70</x:v>
      </x:c>
      <x:c r="G267" s="10" t="str">
        <x:v>Compare two attempts and choose the next skill to repair</x:v>
      </x:c>
      <x:c r="H267" s="10" t="str">
        <x:v>Build the actual IA evidence base; track provenance and individual decisions</x:v>
      </x:c>
      <x:c r="I267" s="10" t="str">
        <x:v>Turn findings into analysis, implications and insight</x:v>
      </x:c>
      <x:c r="J267" s="10" t="str">
        <x:v>Explain source choices and counter-evidence</x:v>
      </x:c>
      <x:c r="K267" s="10" t="str">
        <x:v>Planning draft</x:v>
      </x:c>
      <x:c r="L267" s="10" t="str">
        <x:v>Daily Lessons and Planned Gradebooks</x:v>
      </x:c>
    </x:row>
    <x:row r="268" ht="100" customHeight="1">
      <x:c r="A268" s="10" t="str">
        <x:v>IBDS</x:v>
      </x:c>
      <x:c r="B268" s="12" t="n">
        <x:v>46427.5</x:v>
      </x:c>
      <x:c r="C268" s="10" t="n">
        <x:v>92</x:v>
      </x:c>
      <x:c r="D268" s="10" t="str">
        <x:v>ibds-26-s11-d02</x:v>
      </x:c>
      <x:c r="E268" s="10" t="str">
        <x:v>IA: locate credible relevant sources and record provenance</x:v>
      </x:c>
      <x:c r="F268" s="10" t="n">
        <x:v>70</x:v>
      </x:c>
      <x:c r="G268" s="10" t="str">
        <x:v>IA: establish approved question, specific case and feasible inquiry plan</x:v>
      </x:c>
      <x:c r="H268" s="10" t="str">
        <x:v>Build the actual IA evidence base; track provenance and individual decisions</x:v>
      </x:c>
      <x:c r="I268" s="10" t="str">
        <x:v>Turn findings into analysis, implications and insight</x:v>
      </x:c>
      <x:c r="J268" s="10" t="str">
        <x:v>Explain source choices and counter-evidence</x:v>
      </x:c>
      <x:c r="K268" s="10" t="str">
        <x:v>Planning draft</x:v>
      </x:c>
      <x:c r="L268" s="10" t="str">
        <x:v>Daily Lessons and Planned Gradebooks</x:v>
      </x:c>
    </x:row>
    <x:row r="269" ht="100" customHeight="1">
      <x:c r="A269" s="10" t="str">
        <x:v>IBDS</x:v>
      </x:c>
      <x:c r="B269" s="12" t="n">
        <x:v>46428.5</x:v>
      </x:c>
      <x:c r="C269" s="10" t="n">
        <x:v>93</x:v>
      </x:c>
      <x:c r="D269" s="10" t="str">
        <x:v>ibds-26-s11-d03</x:v>
      </x:c>
      <x:c r="E269" s="10" t="str">
        <x:v>IA: compare contrasting perspectives and source limitations</x:v>
      </x:c>
      <x:c r="F269" s="10" t="n">
        <x:v>70</x:v>
      </x:c>
      <x:c r="G269" s="10" t="str">
        <x:v>IA: locate credible relevant sources and record provenance</x:v>
      </x:c>
      <x:c r="H269" s="10" t="str">
        <x:v>Build the actual IA evidence base; track provenance and individual decisions</x:v>
      </x:c>
      <x:c r="I269" s="10" t="str">
        <x:v>Turn findings into analysis, implications and insight</x:v>
      </x:c>
      <x:c r="J269" s="10" t="str">
        <x:v>Explain source choices and counter-evidence</x:v>
      </x:c>
      <x:c r="K269" s="10" t="str">
        <x:v>Planning draft</x:v>
      </x:c>
      <x:c r="L269" s="10" t="str">
        <x:v>Daily Lessons and Planned Gradebooks</x:v>
      </x:c>
    </x:row>
    <x:row r="270" ht="100" customHeight="1">
      <x:c r="A270" s="10" t="str">
        <x:v>IBDS</x:v>
      </x:c>
      <x:c r="B270" s="12" t="n">
        <x:v>46429.5</x:v>
      </x:c>
      <x:c r="C270" s="10" t="n">
        <x:v>94</x:v>
      </x:c>
      <x:c r="D270" s="10" t="str">
        <x:v>ibds-26-s11-d04</x:v>
      </x:c>
      <x:c r="E270" s="10" t="str">
        <x:v>IA: select evidence and maintain individual inquiry notes</x:v>
      </x:c>
      <x:c r="F270" s="10" t="n">
        <x:v>70</x:v>
      </x:c>
      <x:c r="G270" s="10" t="str">
        <x:v>IA: compare contrasting perspectives and source limitations</x:v>
      </x:c>
      <x:c r="H270" s="10" t="str">
        <x:v>Build the actual IA evidence base; track provenance and individual decisions</x:v>
      </x:c>
      <x:c r="I270" s="10" t="str">
        <x:v>Turn findings into analysis, implications and insight</x:v>
      </x:c>
      <x:c r="J270" s="10" t="str">
        <x:v>Explain source choices and counter-evidence</x:v>
      </x:c>
      <x:c r="K270" s="10" t="str">
        <x:v>Planning draft</x:v>
      </x:c>
      <x:c r="L270" s="10" t="str">
        <x:v>Daily Lessons and Planned Gradebooks</x:v>
      </x:c>
    </x:row>
    <x:row r="271" ht="100" customHeight="1">
      <x:c r="A271" s="10" t="str">
        <x:v>IBDS</x:v>
      </x:c>
      <x:c r="B271" s="12" t="n">
        <x:v>46430.5</x:v>
      </x:c>
      <x:c r="C271" s="10" t="n">
        <x:v>95</x:v>
      </x:c>
      <x:c r="D271" s="10" t="str">
        <x:v>ibds-26-s11-d05</x:v>
      </x:c>
      <x:c r="E271" s="10" t="str">
        <x:v>IA: refine inquiry scope and explain all three Cs connections</x:v>
      </x:c>
      <x:c r="F271" s="10" t="n">
        <x:v>70</x:v>
      </x:c>
      <x:c r="G271" s="10" t="str">
        <x:v>IA: select evidence and maintain individual inquiry notes</x:v>
      </x:c>
      <x:c r="H271" s="10" t="str">
        <x:v>Build the actual IA evidence base; track provenance and individual decisions</x:v>
      </x:c>
      <x:c r="I271" s="10" t="str">
        <x:v>Turn findings into analysis, implications and insight</x:v>
      </x:c>
      <x:c r="J271" s="10" t="str">
        <x:v>Explain source choices and counter-evidence</x:v>
      </x:c>
      <x:c r="K271" s="10" t="str">
        <x:v>Planning draft</x:v>
      </x:c>
      <x:c r="L271" s="10" t="str">
        <x:v>Daily Lessons and Planned Gradebooks</x:v>
      </x:c>
    </x:row>
    <x:row r="272" ht="100" customHeight="1">
      <x:c r="A272" s="10" t="str">
        <x:v>IBDS</x:v>
      </x:c>
      <x:c r="B272" s="12" t="n">
        <x:v>46434.5</x:v>
      </x:c>
      <x:c r="C272" s="10" t="n">
        <x:v>96</x:v>
      </x:c>
      <x:c r="D272" s="10" t="str">
        <x:v>ibds-26-s11-d06</x:v>
      </x:c>
      <x:c r="E272" s="10" t="str">
        <x:v>IA: analyse claims against counter-evidence</x:v>
      </x:c>
      <x:c r="F272" s="10" t="n">
        <x:v>70</x:v>
      </x:c>
      <x:c r="G272" s="10" t="str">
        <x:v>IA: refine inquiry scope and explain all three Cs connections</x:v>
      </x:c>
      <x:c r="H272" s="10" t="str">
        <x:v>Build the actual IA evidence base; track provenance and individual decisions</x:v>
      </x:c>
      <x:c r="I272" s="10" t="str">
        <x:v>Turn findings into analysis, implications and insight</x:v>
      </x:c>
      <x:c r="J272" s="10" t="str">
        <x:v>Explain source choices and counter-evidence</x:v>
      </x:c>
      <x:c r="K272" s="10" t="str">
        <x:v>Planning draft</x:v>
      </x:c>
      <x:c r="L272" s="10" t="str">
        <x:v>Daily Lessons and Planned Gradebooks</x:v>
      </x:c>
    </x:row>
    <x:row r="273" ht="100" customHeight="1">
      <x:c r="A273" s="10" t="str">
        <x:v>IBDS</x:v>
      </x:c>
      <x:c r="B273" s="12" t="n">
        <x:v>46435.5</x:v>
      </x:c>
      <x:c r="C273" s="10" t="n">
        <x:v>97</x:v>
      </x:c>
      <x:c r="D273" s="10" t="str">
        <x:v>ibds-26-s11-d07</x:v>
      </x:c>
      <x:c r="E273" s="10" t="str">
        <x:v>IA: conference on evidence gaps; document student decisions</x:v>
      </x:c>
      <x:c r="F273" s="10" t="n">
        <x:v>70</x:v>
      </x:c>
      <x:c r="G273" s="10" t="str">
        <x:v>IA: analyse claims against counter-evidence</x:v>
      </x:c>
      <x:c r="H273" s="10" t="str">
        <x:v>Build the actual IA evidence base; track provenance and individual decisions</x:v>
      </x:c>
      <x:c r="I273" s="10" t="str">
        <x:v>Turn findings into analysis, implications and insight</x:v>
      </x:c>
      <x:c r="J273" s="10" t="str">
        <x:v>Explain source choices and counter-evidence</x:v>
      </x:c>
      <x:c r="K273" s="10" t="str">
        <x:v>Planning draft</x:v>
      </x:c>
      <x:c r="L273" s="10" t="str">
        <x:v>Daily Lessons and Planned Gradebooks</x:v>
      </x:c>
    </x:row>
    <x:row r="274" ht="100" customHeight="1">
      <x:c r="A274" s="10" t="str">
        <x:v>IBDS</x:v>
      </x:c>
      <x:c r="B274" s="12" t="n">
        <x:v>46436.5</x:v>
      </x:c>
      <x:c r="C274" s="10" t="n">
        <x:v>98</x:v>
      </x:c>
      <x:c r="D274" s="10" t="str">
        <x:v>ibds-26-s11-d08</x:v>
      </x:c>
      <x:c r="E274" s="10" t="str">
        <x:v>IA: complete research checkpoint and analysis outline</x:v>
      </x:c>
      <x:c r="F274" s="10" t="n">
        <x:v>70</x:v>
      </x:c>
      <x:c r="G274" s="10" t="str">
        <x:v>IA: conference on evidence gaps; document student decisions</x:v>
      </x:c>
      <x:c r="H274" s="10" t="str">
        <x:v>Build the actual IA evidence base; track provenance and individual decisions</x:v>
      </x:c>
      <x:c r="I274" s="10" t="str">
        <x:v>Turn findings into analysis, implications and insight</x:v>
      </x:c>
      <x:c r="J274" s="10" t="str">
        <x:v>Explain source choices and counter-evidence</x:v>
      </x:c>
      <x:c r="K274" s="10" t="str">
        <x:v>Planning draft</x:v>
      </x:c>
      <x:c r="L274" s="10" t="str">
        <x:v>Daily Lessons and Planned Gradebooks</x:v>
      </x:c>
    </x:row>
    <x:row r="275" ht="100" customHeight="1">
      <x:c r="A275" s="10" t="str">
        <x:v>IBDS</x:v>
      </x:c>
      <x:c r="B275" s="12" t="n">
        <x:v>46437.5</x:v>
      </x:c>
      <x:c r="C275" s="10" t="n">
        <x:v>99</x:v>
      </x:c>
      <x:c r="D275" s="10" t="str">
        <x:v>ibds-26-s11-d09</x:v>
      </x:c>
      <x:c r="E275" s="10" t="str">
        <x:v>Independent retrieval and short transfer; IA evidence-base milestone</x:v>
      </x:c>
      <x:c r="F275" s="10" t="n">
        <x:v>70</x:v>
      </x:c>
      <x:c r="G275" s="10" t="str">
        <x:v>IA: complete research checkpoint and analysis outline</x:v>
      </x:c>
      <x:c r="H275" s="10" t="str">
        <x:v>conditional judgement and repair</x:v>
      </x:c>
      <x:c r="I275" s="10" t="str">
        <x:v>Turn findings into analysis, implications and insight</x:v>
      </x:c>
      <x:c r="J275" s="10" t="str">
        <x:v>Explain source choices and counter-evidence</x:v>
      </x:c>
      <x:c r="K275" s="10" t="str">
        <x:v>Planning draft</x:v>
      </x:c>
      <x:c r="L275" s="10" t="str">
        <x:v>Daily Lessons and Planned Gradebooks</x:v>
      </x:c>
    </x:row>
    <x:row r="276" ht="100" customHeight="1">
      <x:c r="A276" s="10" t="str">
        <x:v>IBDS</x:v>
      </x:c>
      <x:c r="B276" s="12" t="n">
        <x:v>46440.5</x:v>
      </x:c>
      <x:c r="C276" s="10" t="n">
        <x:v>100</x:v>
      </x:c>
      <x:c r="D276" s="10" t="str">
        <x:v>ibds-26-s12-d01</x:v>
      </x:c>
      <x:c r="E276" s="10" t="str">
        <x:v>IA: organize analysis around the inquiry question</x:v>
      </x:c>
      <x:c r="F276" s="10" t="n">
        <x:v>70</x:v>
      </x:c>
      <x:c r="G276" s="10" t="str">
        <x:v>Independent retrieval and short transfer; IA evidence-base milestone</x:v>
      </x:c>
      <x:c r="H276" s="10" t="str">
        <x:v>Turn findings into analysis, implications and insight</x:v>
      </x:c>
      <x:c r="I276" s="10" t="str">
        <x:v>Complete the IA; return to unfamiliar scenarios without IA scaffolds</x:v>
      </x:c>
      <x:c r="J276" s="10" t="str">
        <x:v>Explain how a visual supports a claim rather than decorates it</x:v>
      </x:c>
      <x:c r="K276" s="10" t="str">
        <x:v>Planning draft</x:v>
      </x:c>
      <x:c r="L276" s="10" t="str">
        <x:v>Daily Lessons and Planned Gradebooks</x:v>
      </x:c>
    </x:row>
    <x:row r="277" ht="100" customHeight="1">
      <x:c r="A277" s="10" t="str">
        <x:v>IBDS</x:v>
      </x:c>
      <x:c r="B277" s="12" t="n">
        <x:v>46441.5</x:v>
      </x:c>
      <x:c r="C277" s="10" t="n">
        <x:v>101</x:v>
      </x:c>
      <x:c r="D277" s="10" t="str">
        <x:v>ibds-26-s12-d02</x:v>
      </x:c>
      <x:c r="E277" s="10" t="str">
        <x:v>IA: explain mechanism and causal impact chains</x:v>
      </x:c>
      <x:c r="F277" s="10" t="n">
        <x:v>70</x:v>
      </x:c>
      <x:c r="G277" s="10" t="str">
        <x:v>IA: organize analysis around the inquiry question</x:v>
      </x:c>
      <x:c r="H277" s="10" t="str">
        <x:v>Turn findings into analysis, implications and insight</x:v>
      </x:c>
      <x:c r="I277" s="10" t="str">
        <x:v>Complete the IA; return to unfamiliar scenarios without IA scaffolds</x:v>
      </x:c>
      <x:c r="J277" s="10" t="str">
        <x:v>Explain how a visual supports a claim rather than decorates it</x:v>
      </x:c>
      <x:c r="K277" s="10" t="str">
        <x:v>Planning draft</x:v>
      </x:c>
      <x:c r="L277" s="10" t="str">
        <x:v>Daily Lessons and Planned Gradebooks</x:v>
      </x:c>
    </x:row>
    <x:row r="278" ht="100" customHeight="1">
      <x:c r="A278" s="10" t="str">
        <x:v>IBDS</x:v>
      </x:c>
      <x:c r="B278" s="12" t="n">
        <x:v>46442.5</x:v>
      </x:c>
      <x:c r="C278" s="10" t="n">
        <x:v>102</x:v>
      </x:c>
      <x:c r="D278" s="10" t="str">
        <x:v>ibds-26-s12-d03</x:v>
      </x:c>
      <x:c r="E278" s="10" t="str">
        <x:v>IA: distinguish impacts from implications; evaluate uncertainty</x:v>
      </x:c>
      <x:c r="F278" s="10" t="n">
        <x:v>70</x:v>
      </x:c>
      <x:c r="G278" s="10" t="str">
        <x:v>IA: explain mechanism and causal impact chains</x:v>
      </x:c>
      <x:c r="H278" s="10" t="str">
        <x:v>Turn findings into analysis, implications and insight</x:v>
      </x:c>
      <x:c r="I278" s="10" t="str">
        <x:v>Complete the IA; return to unfamiliar scenarios without IA scaffolds</x:v>
      </x:c>
      <x:c r="J278" s="10" t="str">
        <x:v>Explain how a visual supports a claim rather than decorates it</x:v>
      </x:c>
      <x:c r="K278" s="10" t="str">
        <x:v>Planning draft</x:v>
      </x:c>
      <x:c r="L278" s="10" t="str">
        <x:v>Daily Lessons and Planned Gradebooks</x:v>
      </x:c>
    </x:row>
    <x:row r="279" ht="100" customHeight="1">
      <x:c r="A279" s="10" t="str">
        <x:v>IBDS</x:v>
      </x:c>
      <x:c r="B279" s="12" t="n">
        <x:v>46443.5</x:v>
      </x:c>
      <x:c r="C279" s="10" t="n">
        <x:v>103</x:v>
      </x:c>
      <x:c r="D279" s="10" t="str">
        <x:v>ibds-26-s12-d04</x:v>
      </x:c>
      <x:c r="E279" s="10" t="str">
        <x:v>IA: develop insight and possible future developments</x:v>
      </x:c>
      <x:c r="F279" s="10" t="n">
        <x:v>70</x:v>
      </x:c>
      <x:c r="G279" s="10" t="str">
        <x:v>IA: distinguish impacts from implications; evaluate uncertainty</x:v>
      </x:c>
      <x:c r="H279" s="10" t="str">
        <x:v>Turn findings into analysis, implications and insight</x:v>
      </x:c>
      <x:c r="I279" s="10" t="str">
        <x:v>Complete the IA; return to unfamiliar scenarios without IA scaffolds</x:v>
      </x:c>
      <x:c r="J279" s="10" t="str">
        <x:v>Explain how a visual supports a claim rather than decorates it</x:v>
      </x:c>
      <x:c r="K279" s="10" t="str">
        <x:v>Planning draft</x:v>
      </x:c>
      <x:c r="L279" s="10" t="str">
        <x:v>Daily Lessons and Planned Gradebooks</x:v>
      </x:c>
    </x:row>
    <x:row r="280" ht="100" customHeight="1">
      <x:c r="A280" s="10" t="str">
        <x:v>IBDS</x:v>
      </x:c>
      <x:c r="B280" s="12" t="n">
        <x:v>46444.5</x:v>
      </x:c>
      <x:c r="C280" s="10" t="n">
        <x:v>104</x:v>
      </x:c>
      <x:c r="D280" s="10" t="str">
        <x:v>ibds-26-s12-d05</x:v>
      </x:c>
      <x:c r="E280" s="10" t="str">
        <x:v>IA: storyboard the multimedia explanation</x:v>
      </x:c>
      <x:c r="F280" s="10" t="n">
        <x:v>70</x:v>
      </x:c>
      <x:c r="G280" s="10" t="str">
        <x:v>IA: develop insight and possible future developments</x:v>
      </x:c>
      <x:c r="H280" s="10" t="str">
        <x:v>Turn findings into analysis, implications and insight</x:v>
      </x:c>
      <x:c r="I280" s="10" t="str">
        <x:v>Complete the IA; return to unfamiliar scenarios without IA scaffolds</x:v>
      </x:c>
      <x:c r="J280" s="10" t="str">
        <x:v>Explain how a visual supports a claim rather than decorates it</x:v>
      </x:c>
      <x:c r="K280" s="10" t="str">
        <x:v>Planning draft</x:v>
      </x:c>
      <x:c r="L280" s="10" t="str">
        <x:v>Daily Lessons and Planned Gradebooks</x:v>
      </x:c>
    </x:row>
    <x:row r="281" ht="100" customHeight="1">
      <x:c r="A281" s="10" t="str">
        <x:v>IBDS</x:v>
      </x:c>
      <x:c r="B281" s="12" t="n">
        <x:v>46447.5</x:v>
      </x:c>
      <x:c r="C281" s="10" t="n">
        <x:v>105</x:v>
      </x:c>
      <x:c r="D281" s="10" t="str">
        <x:v>ibds-26-s12-d06</x:v>
      </x:c>
      <x:c r="E281" s="10" t="str">
        <x:v>IA: produce an individual draft with source traceability</x:v>
      </x:c>
      <x:c r="F281" s="10" t="n">
        <x:v>70</x:v>
      </x:c>
      <x:c r="G281" s="10" t="str">
        <x:v>IA: storyboard the multimedia explanation</x:v>
      </x:c>
      <x:c r="H281" s="10" t="str">
        <x:v>Turn findings into analysis, implications and insight</x:v>
      </x:c>
      <x:c r="I281" s="10" t="str">
        <x:v>Complete the IA; return to unfamiliar scenarios without IA scaffolds</x:v>
      </x:c>
      <x:c r="J281" s="10" t="str">
        <x:v>Explain how a visual supports a claim rather than decorates it</x:v>
      </x:c>
      <x:c r="K281" s="10" t="str">
        <x:v>Planning draft</x:v>
      </x:c>
      <x:c r="L281" s="10" t="str">
        <x:v>Daily Lessons and Planned Gradebooks</x:v>
      </x:c>
    </x:row>
    <x:row r="282" ht="100" customHeight="1">
      <x:c r="A282" s="10" t="str">
        <x:v>IBDS</x:v>
      </x:c>
      <x:c r="B282" s="12" t="n">
        <x:v>46448.5</x:v>
      </x:c>
      <x:c r="C282" s="10" t="n">
        <x:v>106</x:v>
      </x:c>
      <x:c r="D282" s="10" t="str">
        <x:v>ibds-26-s12-d07</x:v>
      </x:c>
      <x:c r="E282" s="10" t="str">
        <x:v>IA: refine spoken/visual communication and references</x:v>
      </x:c>
      <x:c r="F282" s="10" t="n">
        <x:v>70</x:v>
      </x:c>
      <x:c r="G282" s="10" t="str">
        <x:v>IA: produce an individual draft with source traceability</x:v>
      </x:c>
      <x:c r="H282" s="10" t="str">
        <x:v>Turn findings into analysis, implications and insight</x:v>
      </x:c>
      <x:c r="I282" s="10" t="str">
        <x:v>Complete the IA; return to unfamiliar scenarios without IA scaffolds</x:v>
      </x:c>
      <x:c r="J282" s="10" t="str">
        <x:v>Explain how a visual supports a claim rather than decorates it</x:v>
      </x:c>
      <x:c r="K282" s="10" t="str">
        <x:v>Planning draft</x:v>
      </x:c>
      <x:c r="L282" s="10" t="str">
        <x:v>Daily Lessons and Planned Gradebooks</x:v>
      </x:c>
    </x:row>
    <x:row r="283" ht="100" customHeight="1">
      <x:c r="A283" s="10" t="str">
        <x:v>IBDS</x:v>
      </x:c>
      <x:c r="B283" s="12" t="n">
        <x:v>46449.5</x:v>
      </x:c>
      <x:c r="C283" s="10" t="n">
        <x:v>107</x:v>
      </x:c>
      <x:c r="D283" s="10" t="str">
        <x:v>ibds-26-s12-d08</x:v>
      </x:c>
      <x:c r="E283" s="10" t="str">
        <x:v>IA: check claims against evidence and alternative perspectives</x:v>
      </x:c>
      <x:c r="F283" s="10" t="n">
        <x:v>70</x:v>
      </x:c>
      <x:c r="G283" s="10" t="str">
        <x:v>IA: refine spoken/visual communication and references</x:v>
      </x:c>
      <x:c r="H283" s="10" t="str">
        <x:v>Turn findings into analysis, implications and insight</x:v>
      </x:c>
      <x:c r="I283" s="10" t="str">
        <x:v>Complete the IA; return to unfamiliar scenarios without IA scaffolds</x:v>
      </x:c>
      <x:c r="J283" s="10" t="str">
        <x:v>Explain how a visual supports a claim rather than decorates it</x:v>
      </x:c>
      <x:c r="K283" s="10" t="str">
        <x:v>Planning draft</x:v>
      </x:c>
      <x:c r="L283" s="10" t="str">
        <x:v>Daily Lessons and Planned Gradebooks</x:v>
      </x:c>
    </x:row>
    <x:row r="284" ht="100" customHeight="1">
      <x:c r="A284" s="10" t="str">
        <x:v>IBDS</x:v>
      </x:c>
      <x:c r="B284" s="12" t="n">
        <x:v>46450.5</x:v>
      </x:c>
      <x:c r="C284" s="10" t="n">
        <x:v>108</x:v>
      </x:c>
      <x:c r="D284" s="10" t="str">
        <x:v>ibds-26-s12-d09</x:v>
      </x:c>
      <x:c r="E284" s="10" t="str">
        <x:v>IA: submit the authorized feedback-stage draft; log teacher feedback</x:v>
      </x:c>
      <x:c r="F284" s="10" t="n">
        <x:v>70</x:v>
      </x:c>
      <x:c r="G284" s="10" t="str">
        <x:v>IA: check claims against evidence and alternative perspectives</x:v>
      </x:c>
      <x:c r="H284" s="10" t="str">
        <x:v>Turn findings into analysis, implications and insight</x:v>
      </x:c>
      <x:c r="I284" s="10" t="str">
        <x:v>Complete the IA; return to unfamiliar scenarios without IA scaffolds</x:v>
      </x:c>
      <x:c r="J284" s="10" t="str">
        <x:v>Explain how a visual supports a claim rather than decorates it</x:v>
      </x:c>
      <x:c r="K284" s="10" t="str">
        <x:v>Planning draft</x:v>
      </x:c>
      <x:c r="L284" s="10" t="str">
        <x:v>Daily Lessons and Planned Gradebooks</x:v>
      </x:c>
    </x:row>
    <x:row r="285" ht="100" customHeight="1">
      <x:c r="A285" s="10" t="str">
        <x:v>IBDS</x:v>
      </x:c>
      <x:c r="B285" s="12" t="n">
        <x:v>46451.5</x:v>
      </x:c>
      <x:c r="C285" s="10" t="n">
        <x:v>109</x:v>
      </x:c>
      <x:c r="D285" s="10" t="str">
        <x:v>ibds-26-s13-d01</x:v>
      </x:c>
      <x:c r="E285" s="10" t="str">
        <x:v>IA: interpret permitted feedback and plan own revisions</x:v>
      </x:c>
      <x:c r="F285" s="10" t="n">
        <x:v>70</x:v>
      </x:c>
      <x:c r="G285" s="10" t="str">
        <x:v>IA: submit the authorized feedback-stage draft; log teacher feedback</x:v>
      </x:c>
      <x:c r="H285" s="10" t="str">
        <x:v>Complete the IA; return to unfamiliar scenarios without IA scaffolds</x:v>
      </x:c>
      <x:c r="I285" s="10" t="str">
        <x:v>Sustain accurate scenario-specific analysis under full-paper conditions</x:v>
      </x:c>
      <x:c r="J285" s="10" t="str">
        <x:v>Defend a claim from the IA, then analyse a different situation</x:v>
      </x:c>
      <x:c r="K285" s="10" t="str">
        <x:v>Planning draft</x:v>
      </x:c>
      <x:c r="L285" s="10" t="str">
        <x:v>Daily Lessons and Planned Gradebooks</x:v>
      </x:c>
    </x:row>
    <x:row r="286" ht="100" customHeight="1">
      <x:c r="A286" s="10" t="str">
        <x:v>IBDS</x:v>
      </x:c>
      <x:c r="B286" s="12" t="n">
        <x:v>46461.5</x:v>
      </x:c>
      <x:c r="C286" s="10" t="n">
        <x:v>110</x:v>
      </x:c>
      <x:c r="D286" s="10" t="str">
        <x:v>ibds-26-s13-d02</x:v>
      </x:c>
      <x:c r="E286" s="10" t="str">
        <x:v>IA: revise evidence and analysis</x:v>
      </x:c>
      <x:c r="F286" s="10" t="n">
        <x:v>70</x:v>
      </x:c>
      <x:c r="G286" s="10" t="str">
        <x:v>IA: interpret permitted feedback and plan own revisions</x:v>
      </x:c>
      <x:c r="H286" s="10" t="str">
        <x:v>Complete the IA; return to unfamiliar scenarios without IA scaffolds</x:v>
      </x:c>
      <x:c r="I286" s="10" t="str">
        <x:v>Sustain accurate scenario-specific analysis under full-paper conditions</x:v>
      </x:c>
      <x:c r="J286" s="10" t="str">
        <x:v>Defend a claim from the IA, then analyse a different situation</x:v>
      </x:c>
      <x:c r="K286" s="10" t="str">
        <x:v>Planning draft</x:v>
      </x:c>
      <x:c r="L286" s="10" t="str">
        <x:v>Daily Lessons and Planned Gradebooks</x:v>
      </x:c>
    </x:row>
    <x:row r="287" ht="100" customHeight="1">
      <x:c r="A287" s="10" t="str">
        <x:v>IBDS</x:v>
      </x:c>
      <x:c r="B287" s="12" t="n">
        <x:v>46462.5</x:v>
      </x:c>
      <x:c r="C287" s="10" t="n">
        <x:v>111</x:v>
      </x:c>
      <x:c r="D287" s="10" t="str">
        <x:v>ibds-26-s13-d03</x:v>
      </x:c>
      <x:c r="E287" s="10" t="str">
        <x:v>IA: revise implication, insight and conclusions</x:v>
      </x:c>
      <x:c r="F287" s="10" t="n">
        <x:v>70</x:v>
      </x:c>
      <x:c r="G287" s="10" t="str">
        <x:v>IA: revise evidence and analysis</x:v>
      </x:c>
      <x:c r="H287" s="10" t="str">
        <x:v>Complete the IA; return to unfamiliar scenarios without IA scaffolds</x:v>
      </x:c>
      <x:c r="I287" s="10" t="str">
        <x:v>Sustain accurate scenario-specific analysis under full-paper conditions</x:v>
      </x:c>
      <x:c r="J287" s="10" t="str">
        <x:v>Defend a claim from the IA, then analyse a different situation</x:v>
      </x:c>
      <x:c r="K287" s="10" t="str">
        <x:v>Planning draft</x:v>
      </x:c>
      <x:c r="L287" s="10" t="str">
        <x:v>Daily Lessons and Planned Gradebooks</x:v>
      </x:c>
    </x:row>
    <x:row r="288" ht="100" customHeight="1">
      <x:c r="A288" s="10" t="str">
        <x:v>IBDS</x:v>
      </x:c>
      <x:c r="B288" s="12" t="n">
        <x:v>46463.5</x:v>
      </x:c>
      <x:c r="C288" s="10" t="n">
        <x:v>112</x:v>
      </x:c>
      <x:c r="D288" s="10" t="str">
        <x:v>ibds-26-s13-d04</x:v>
      </x:c>
      <x:c r="E288" s="10" t="str">
        <x:v>IA: improve multimedia clarity and source attribution</x:v>
      </x:c>
      <x:c r="F288" s="10" t="n">
        <x:v>70</x:v>
      </x:c>
      <x:c r="G288" s="10" t="str">
        <x:v>IA: revise implication, insight and conclusions</x:v>
      </x:c>
      <x:c r="H288" s="10" t="str">
        <x:v>Complete the IA; return to unfamiliar scenarios without IA scaffolds</x:v>
      </x:c>
      <x:c r="I288" s="10" t="str">
        <x:v>Sustain accurate scenario-specific analysis under full-paper conditions</x:v>
      </x:c>
      <x:c r="J288" s="10" t="str">
        <x:v>Defend a claim from the IA, then analyse a different situation</x:v>
      </x:c>
      <x:c r="K288" s="10" t="str">
        <x:v>Planning draft</x:v>
      </x:c>
      <x:c r="L288" s="10" t="str">
        <x:v>Daily Lessons and Planned Gradebooks</x:v>
      </x:c>
    </x:row>
    <x:row r="289" ht="100" customHeight="1">
      <x:c r="A289" s="10" t="str">
        <x:v>IBDS</x:v>
      </x:c>
      <x:c r="B289" s="12" t="n">
        <x:v>46464.5</x:v>
      </x:c>
      <x:c r="C289" s="10" t="n">
        <x:v>113</x:v>
      </x:c>
      <x:c r="D289" s="10" t="str">
        <x:v>ibds-26-s13-d05</x:v>
      </x:c>
      <x:c r="E289" s="10" t="str">
        <x:v>IA: assemble final supporting files</x:v>
      </x:c>
      <x:c r="F289" s="10" t="n">
        <x:v>70</x:v>
      </x:c>
      <x:c r="G289" s="10" t="str">
        <x:v>IA: improve multimedia clarity and source attribution</x:v>
      </x:c>
      <x:c r="H289" s="10" t="str">
        <x:v>Complete the IA; return to unfamiliar scenarios without IA scaffolds</x:v>
      </x:c>
      <x:c r="I289" s="10" t="str">
        <x:v>Sustain accurate scenario-specific analysis under full-paper conditions</x:v>
      </x:c>
      <x:c r="J289" s="10" t="str">
        <x:v>Defend a claim from the IA, then analyse a different situation</x:v>
      </x:c>
      <x:c r="K289" s="10" t="str">
        <x:v>Planning draft</x:v>
      </x:c>
      <x:c r="L289" s="10" t="str">
        <x:v>Daily Lessons and Planned Gradebooks</x:v>
      </x:c>
    </x:row>
    <x:row r="290" ht="100" customHeight="1">
      <x:c r="A290" s="10" t="str">
        <x:v>IBDS</x:v>
      </x:c>
      <x:c r="B290" s="12" t="n">
        <x:v>46465.5</x:v>
      </x:c>
      <x:c r="C290" s="10" t="n">
        <x:v>114</x:v>
      </x:c>
      <x:c r="D290" s="10" t="str">
        <x:v>ibds-26-s13-d06</x:v>
      </x:c>
      <x:c r="E290" s="10" t="str">
        <x:v>IA: verify technical requirements with the current guide</x:v>
      </x:c>
      <x:c r="F290" s="10" t="n">
        <x:v>70</x:v>
      </x:c>
      <x:c r="G290" s="10" t="str">
        <x:v>IA: assemble final supporting files</x:v>
      </x:c>
      <x:c r="H290" s="10" t="str">
        <x:v>Complete the IA; return to unfamiliar scenarios without IA scaffolds</x:v>
      </x:c>
      <x:c r="I290" s="10" t="str">
        <x:v>Sustain accurate scenario-specific analysis under full-paper conditions</x:v>
      </x:c>
      <x:c r="J290" s="10" t="str">
        <x:v>Defend a claim from the IA, then analyse a different situation</x:v>
      </x:c>
      <x:c r="K290" s="10" t="str">
        <x:v>Planning draft</x:v>
      </x:c>
      <x:c r="L290" s="10" t="str">
        <x:v>Daily Lessons and Planned Gradebooks</x:v>
      </x:c>
    </x:row>
    <x:row r="291" ht="100" customHeight="1">
      <x:c r="A291" s="10" t="str">
        <x:v>IBDS</x:v>
      </x:c>
      <x:c r="B291" s="12" t="n">
        <x:v>46468.5</x:v>
      </x:c>
      <x:c r="C291" s="10" t="n">
        <x:v>115</x:v>
      </x:c>
      <x:c r="D291" s="10" t="str">
        <x:v>ibds-26-s13-d07</x:v>
      </x:c>
      <x:c r="E291" s="10" t="str">
        <x:v>IA: final authenticity conversation and independent QA</x:v>
      </x:c>
      <x:c r="F291" s="10" t="n">
        <x:v>70</x:v>
      </x:c>
      <x:c r="G291" s="10" t="str">
        <x:v>IA: verify technical requirements with the current guide</x:v>
      </x:c>
      <x:c r="H291" s="10" t="str">
        <x:v>Complete the IA; return to unfamiliar scenarios without IA scaffolds</x:v>
      </x:c>
      <x:c r="I291" s="10" t="str">
        <x:v>Sustain accurate scenario-specific analysis under full-paper conditions</x:v>
      </x:c>
      <x:c r="J291" s="10" t="str">
        <x:v>Defend a claim from the IA, then analyse a different situation</x:v>
      </x:c>
      <x:c r="K291" s="10" t="str">
        <x:v>Planning draft</x:v>
      </x:c>
      <x:c r="L291" s="10" t="str">
        <x:v>Daily Lessons and Planned Gradebooks</x:v>
      </x:c>
    </x:row>
    <x:row r="292" ht="100" customHeight="1">
      <x:c r="A292" s="10" t="str">
        <x:v>IBDS</x:v>
      </x:c>
      <x:c r="B292" s="12" t="n">
        <x:v>46469.5</x:v>
      </x:c>
      <x:c r="C292" s="10" t="n">
        <x:v>116</x:v>
      </x:c>
      <x:c r="D292" s="10" t="str">
        <x:v>ibds-26-s13-d08</x:v>
      </x:c>
      <x:c r="E292" s="10" t="str">
        <x:v>IA: complete final submission package for school deadline</x:v>
      </x:c>
      <x:c r="F292" s="10" t="n">
        <x:v>70</x:v>
      </x:c>
      <x:c r="G292" s="10" t="str">
        <x:v>IA: final authenticity conversation and independent QA</x:v>
      </x:c>
      <x:c r="H292" s="10" t="str">
        <x:v>Complete the IA; return to unfamiliar scenarios without IA scaffolds</x:v>
      </x:c>
      <x:c r="I292" s="10" t="str">
        <x:v>Sustain accurate scenario-specific analysis under full-paper conditions</x:v>
      </x:c>
      <x:c r="J292" s="10" t="str">
        <x:v>Defend a claim from the IA, then analyse a different situation</x:v>
      </x:c>
      <x:c r="K292" s="10" t="str">
        <x:v>Planning draft</x:v>
      </x:c>
      <x:c r="L292" s="10" t="str">
        <x:v>Daily Lessons and Planned Gradebooks</x:v>
      </x:c>
    </x:row>
    <x:row r="293" ht="100" customHeight="1">
      <x:c r="A293" s="10" t="str">
        <x:v>IBDS</x:v>
      </x:c>
      <x:c r="B293" s="12" t="n">
        <x:v>46470.5</x:v>
      </x:c>
      <x:c r="C293" s="10" t="n">
        <x:v>117</x:v>
      </x:c>
      <x:c r="D293" s="10" t="str">
        <x:v>ibds-26-s13-d09</x:v>
      </x:c>
      <x:c r="E293" s="10" t="str">
        <x:v>IA final check (50 min); independent exam retrieval (20 min)</x:v>
      </x:c>
      <x:c r="F293" s="10" t="n">
        <x:v>70</x:v>
      </x:c>
      <x:c r="G293" s="10" t="str">
        <x:v>IA: complete final submission package for school deadline</x:v>
      </x:c>
      <x:c r="H293" s="10" t="str">
        <x:v>Complete the IA; return to unfamiliar scenarios without IA scaffolds</x:v>
      </x:c>
      <x:c r="I293" s="10" t="str">
        <x:v>Sustain accurate scenario-specific analysis under full-paper conditions</x:v>
      </x:c>
      <x:c r="J293" s="10" t="str">
        <x:v>Defend a claim from the IA, then analyse a different situation</x:v>
      </x:c>
      <x:c r="K293" s="10" t="str">
        <x:v>Planning draft</x:v>
      </x:c>
      <x:c r="L293" s="10" t="str">
        <x:v>Daily Lessons and Planned Gradebooks</x:v>
      </x:c>
    </x:row>
    <x:row r="294" ht="100" customHeight="1">
      <x:c r="A294" s="10" t="str">
        <x:v>IBDS</x:v>
      </x:c>
      <x:c r="B294" s="12" t="n">
        <x:v>46471.5</x:v>
      </x:c>
      <x:c r="C294" s="10" t="n">
        <x:v>118</x:v>
      </x:c>
      <x:c r="D294" s="10" t="str">
        <x:v>ibds-26-s14-d01</x:v>
      </x:c>
      <x:c r="E294" s="10" t="str">
        <x:v>Retrieve prior learning; diagnose a new scenario in paper 1 performance and mock a</x:v>
      </x:c>
      <x:c r="F294" s="10" t="n">
        <x:v>70</x:v>
      </x:c>
      <x:c r="G294" s="10" t="str">
        <x:v>IA final check (50 min); independent exam retrieval (20 min)</x:v>
      </x:c>
      <x:c r="H294" s="10" t="str">
        <x:v>mechanism</x:v>
      </x:c>
      <x:c r="I294" s="10" t="str">
        <x:v>Synthesize contrasting sources and own knowledge under time pressure</x:v>
      </x:c>
      <x:c r="J294" s="10" t="str">
        <x:v>Full P1 Mock A; parallel short transfer after feedback</x:v>
      </x:c>
      <x:c r="K294" s="10" t="str">
        <x:v>Planning draft</x:v>
      </x:c>
      <x:c r="L294" s="10" t="str">
        <x:v>Daily Lessons and Planned Gradebooks</x:v>
      </x:c>
    </x:row>
    <x:row r="295" ht="100" customHeight="1">
      <x:c r="A295" s="10" t="str">
        <x:v>IBDS</x:v>
      </x:c>
      <x:c r="B295" s="12" t="n">
        <x:v>46476.5</x:v>
      </x:c>
      <x:c r="C295" s="10" t="n">
        <x:v>119</x:v>
      </x:c>
      <x:c r="D295" s="10" t="str">
        <x:v>ibds-26-s14-d02</x:v>
      </x:c>
      <x:c r="E295" s="10" t="str">
        <x:v>Model mechanism; annotate the specific case: Unseen authorized specimen/past paper or clearly labelled teacher paper</x:v>
      </x:c>
      <x:c r="F295" s="10" t="n">
        <x:v>70</x:v>
      </x:c>
      <x:c r="G295" s="10" t="str">
        <x:v>Retrieve prior learning; diagnose a new scenario in paper 1 performance and mock a</x:v>
      </x:c>
      <x:c r="H295" s="10" t="str">
        <x:v>case evidence</x:v>
      </x:c>
      <x:c r="I295" s="10" t="str">
        <x:v>Synthesize contrasting sources and own knowledge under time pressure</x:v>
      </x:c>
      <x:c r="J295" s="10" t="str">
        <x:v>Full P1 Mock A; parallel short transfer after feedback</x:v>
      </x:c>
      <x:c r="K295" s="10" t="str">
        <x:v>Planning draft</x:v>
      </x:c>
      <x:c r="L295" s="10" t="str">
        <x:v>Daily Lessons and Planned Gradebooks</x:v>
      </x:c>
    </x:row>
    <x:row r="296" ht="100" customHeight="1">
      <x:c r="A296" s="10" t="str">
        <x:v>IBDS</x:v>
      </x:c>
      <x:c r="B296" s="12" t="n">
        <x:v>46477.5</x:v>
      </x:c>
      <x:c r="C296" s="10" t="n">
        <x:v>120</x:v>
      </x:c>
      <x:c r="D296" s="10" t="str">
        <x:v>ibds-26-s14-d03</x:v>
      </x:c>
      <x:c r="E296" s="10" t="str">
        <x:v>Guided lab: Scenario difference drill; timed response and diagnostic reteach</x:v>
      </x:c>
      <x:c r="F296" s="10" t="n">
        <x:v>70</x:v>
      </x:c>
      <x:c r="G296" s="10" t="str">
        <x:v>Model mechanism; annotate the specific case: Unseen authorized specimen/past paper or clearly labelled teacher paper</x:v>
      </x:c>
      <x:c r="H296" s="10" t="str">
        <x:v>technical model</x:v>
      </x:c>
      <x:c r="I296" s="10" t="str">
        <x:v>Synthesize contrasting sources and own knowledge under time pressure</x:v>
      </x:c>
      <x:c r="J296" s="10" t="str">
        <x:v>Full P1 Mock A; parallel short transfer after feedback</x:v>
      </x:c>
      <x:c r="K296" s="10" t="str">
        <x:v>Planning draft</x:v>
      </x:c>
      <x:c r="L296" s="10" t="str">
        <x:v>Daily Lessons and Planned Gradebooks</x:v>
      </x:c>
    </x:row>
    <x:row r="297" ht="100" customHeight="1">
      <x:c r="A297" s="10" t="str">
        <x:v>IBDS</x:v>
      </x:c>
      <x:c r="B297" s="12" t="n">
        <x:v>46478.5</x:v>
      </x:c>
      <x:c r="C297" s="10" t="n">
        <x:v>121</x:v>
      </x:c>
      <x:c r="D297" s="10" t="str">
        <x:v>ibds-26-s14-d04</x:v>
      </x:c>
      <x:c r="E297" s="10" t="str">
        <x:v>Explain results; source-check one claim; 2–3 minute rotating defence</x:v>
      </x:c>
      <x:c r="F297" s="10" t="n">
        <x:v>70</x:v>
      </x:c>
      <x:c r="G297" s="10" t="str">
        <x:v>Guided lab: Scenario difference drill; timed response and diagnostic reteach</x:v>
      </x:c>
      <x:c r="H297" s="10" t="str">
        <x:v>source evaluation</x:v>
      </x:c>
      <x:c r="I297" s="10" t="str">
        <x:v>Synthesize contrasting sources and own knowledge under time pressure</x:v>
      </x:c>
      <x:c r="J297" s="10" t="str">
        <x:v>Full P1 Mock A; parallel short transfer after feedback</x:v>
      </x:c>
      <x:c r="K297" s="10" t="str">
        <x:v>Planning draft</x:v>
      </x:c>
      <x:c r="L297" s="10" t="str">
        <x:v>Daily Lessons and Planned Gradebooks</x:v>
      </x:c>
    </x:row>
    <x:row r="298" ht="100" customHeight="1">
      <x:c r="A298" s="10" t="str">
        <x:v>IBDS</x:v>
      </x:c>
      <x:c r="B298" s="12" t="n">
        <x:v>46482.5</x:v>
      </x:c>
      <x:c r="C298" s="10" t="n">
        <x:v>122</x:v>
      </x:c>
      <x:c r="D298" s="10" t="str">
        <x:v>ibds-26-s14-d05</x:v>
      </x:c>
      <x:c r="E298" s="10" t="str">
        <x:v>Independent quiz: mechanism + delayed retrieval; feedback and repair</x:v>
      </x:c>
      <x:c r="F298" s="10" t="n">
        <x:v>70</x:v>
      </x:c>
      <x:c r="G298" s="10" t="str">
        <x:v>Explain results; source-check one claim; 2–3 minute rotating defence</x:v>
      </x:c>
      <x:c r="H298" s="10" t="str">
        <x:v>delayed retrieval</x:v>
      </x:c>
      <x:c r="I298" s="10" t="str">
        <x:v>Synthesize contrasting sources and own knowledge under time pressure</x:v>
      </x:c>
      <x:c r="J298" s="10" t="str">
        <x:v>Full P1 Mock A; parallel short transfer after feedback</x:v>
      </x:c>
      <x:c r="K298" s="10" t="str">
        <x:v>Planning draft</x:v>
      </x:c>
      <x:c r="L298" s="10" t="str">
        <x:v>Daily Lessons and Planned Gradebooks</x:v>
      </x:c>
    </x:row>
    <x:row r="299" ht="100" customHeight="1">
      <x:c r="A299" s="10" t="str">
        <x:v>IBDS</x:v>
      </x:c>
      <x:c r="B299" s="12" t="n">
        <x:v>46483.5</x:v>
      </x:c>
      <x:c r="C299" s="10" t="n">
        <x:v>123</x:v>
      </x:c>
      <x:c r="D299" s="10" t="str">
        <x:v>ibds-26-s14-d06</x:v>
      </x:c>
      <x:c r="E299" s="10" t="str">
        <x:v>Compare stakeholders and use a concept to explain a causal relationship</x:v>
      </x:c>
      <x:c r="F299" s="10" t="n">
        <x:v>70</x:v>
      </x:c>
      <x:c r="G299" s="10" t="str">
        <x:v>Independent quiz: mechanism + delayed retrieval; feedback and repair</x:v>
      </x:c>
      <x:c r="H299" s="10" t="str">
        <x:v>stakeholder/concept causal analysis</x:v>
      </x:c>
      <x:c r="I299" s="10" t="str">
        <x:v>Synthesize contrasting sources and own knowledge under time pressure</x:v>
      </x:c>
      <x:c r="J299" s="10" t="str">
        <x:v>Full P1 Mock A; parallel short transfer after feedback</x:v>
      </x:c>
      <x:c r="K299" s="10" t="str">
        <x:v>Planning draft</x:v>
      </x:c>
      <x:c r="L299" s="10" t="str">
        <x:v>Daily Lessons and Planned Gradebooks</x:v>
      </x:c>
    </x:row>
    <x:row r="300" ht="100" customHeight="1">
      <x:c r="A300" s="10" t="str">
        <x:v>IBDS</x:v>
      </x:c>
      <x:c r="B300" s="12" t="n">
        <x:v>46484.5</x:v>
      </x:c>
      <x:c r="C300" s="10" t="n">
        <x:v>124</x:v>
      </x:c>
      <x:c r="D300" s="10" t="str">
        <x:v>ibds-26-s14-d07</x:v>
      </x:c>
      <x:c r="E300" s="10" t="str">
        <x:v>Full Paper 1 Mock A: 90-minute arranged block</x:v>
      </x:c>
      <x:c r="F300" s="10" t="n">
        <x:v>70</x:v>
      </x:c>
      <x:c r="G300" s="10" t="str">
        <x:v>Compare stakeholders and use a concept to explain a causal relationship</x:v>
      </x:c>
      <x:c r="H300" s="10" t="str">
        <x:v>Demonstrate complete component performance; use the resulting error profile in subsequent lessons</x:v>
      </x:c>
      <x:c r="I300" s="10" t="str">
        <x:v>Synthesize contrasting sources and own knowledge under time pressure</x:v>
      </x:c>
      <x:c r="J300" s="10" t="str">
        <x:v>The complete unseen timed paper is the independent check</x:v>
      </x:c>
      <x:c r="K300" s="10" t="str">
        <x:v>Planning draft</x:v>
      </x:c>
      <x:c r="L300" s="10" t="str">
        <x:v>Daily Lessons and Planned Gradebooks</x:v>
      </x:c>
    </x:row>
    <x:row r="301" ht="100" customHeight="1">
      <x:c r="A301" s="10" t="str">
        <x:v>IBDS</x:v>
      </x:c>
      <x:c r="B301" s="12" t="n">
        <x:v>46485.5</x:v>
      </x:c>
      <x:c r="C301" s="10" t="n">
        <x:v>125</x:v>
      </x:c>
      <x:c r="D301" s="10" t="str">
        <x:v>ibds-26-s14-d08</x:v>
      </x:c>
      <x:c r="E301" s="10" t="str">
        <x:v>Paper 2 source synthesis; connect two sources around one theme</x:v>
      </x:c>
      <x:c r="F301" s="10" t="n">
        <x:v>70</x:v>
      </x:c>
      <x:c r="G301" s="10" t="str">
        <x:v>Full Paper 1 Mock A: 90-minute arranged block</x:v>
      </x:c>
      <x:c r="H301" s="10" t="str">
        <x:v>cross-source synthesis</x:v>
      </x:c>
      <x:c r="I301" s="10" t="str">
        <x:v>Synthesize contrasting sources and own knowledge under time pressure</x:v>
      </x:c>
      <x:c r="J301" s="10" t="str">
        <x:v>Full P1 Mock A; parallel short transfer after feedback</x:v>
      </x:c>
      <x:c r="K301" s="10" t="str">
        <x:v>Planning draft</x:v>
      </x:c>
      <x:c r="L301" s="10" t="str">
        <x:v>Daily Lessons and Planned Gradebooks</x:v>
      </x:c>
    </x:row>
    <x:row r="302" ht="100" customHeight="1">
      <x:c r="A302" s="10" t="str">
        <x:v>IBDS</x:v>
      </x:c>
      <x:c r="B302" s="12" t="n">
        <x:v>46486.5</x:v>
      </x:c>
      <x:c r="C302" s="10" t="n">
        <x:v>126</x:v>
      </x:c>
      <x:c r="D302" s="10" t="str">
        <x:v>ibds-26-s14-d09</x:v>
      </x:c>
      <x:c r="E302" s="10" t="str">
        <x:v>Revise one answer and defend a conditional judgement: Which exact move would improve this response?</x:v>
      </x:c>
      <x:c r="F302" s="10" t="n">
        <x:v>70</x:v>
      </x:c>
      <x:c r="G302" s="10" t="str">
        <x:v>Paper 2 source synthesis; connect two sources around one theme</x:v>
      </x:c>
      <x:c r="H302" s="10" t="str">
        <x:v>conditional judgement and repair</x:v>
      </x:c>
      <x:c r="I302" s="10" t="str">
        <x:v>Synthesize contrasting sources and own knowledge under time pressure</x:v>
      </x:c>
      <x:c r="J302" s="10" t="str">
        <x:v>Full P1 Mock A; parallel short transfer after feedback</x:v>
      </x:c>
      <x:c r="K302" s="10" t="str">
        <x:v>Planning draft</x:v>
      </x:c>
      <x:c r="L302" s="10" t="str">
        <x:v>Daily Lessons and Planned Gradebooks</x:v>
      </x:c>
    </x:row>
    <x:row r="303" ht="100" customHeight="1">
      <x:c r="A303" s="10" t="str">
        <x:v>IBDS</x:v>
      </x:c>
      <x:c r="B303" s="12" t="n">
        <x:v>46489.5</x:v>
      </x:c>
      <x:c r="C303" s="10" t="n">
        <x:v>127</x:v>
      </x:c>
      <x:c r="D303" s="10" t="str">
        <x:v>ibds-26-s15-d01</x:v>
      </x:c>
      <x:c r="E303" s="10" t="str">
        <x:v>Retrieve prior learning; diagnose a new scenario in paper 2 performance and mock a</x:v>
      </x:c>
      <x:c r="F303" s="10" t="n">
        <x:v>70</x:v>
      </x:c>
      <x:c r="G303" s="10" t="str">
        <x:v>Revise one answer and defend a conditional judgement: Which exact move would improve this response?</x:v>
      </x:c>
      <x:c r="H303" s="10" t="str">
        <x:v>mechanism</x:v>
      </x:c>
      <x:c r="I303" s="10" t="str">
        <x:v>Demonstrate reliable independent transfer across fresh tasks</x:v>
      </x:c>
      <x:c r="J303" s="10" t="str">
        <x:v>Full P2 Mock A; parallel synthesis repair</x:v>
      </x:c>
      <x:c r="K303" s="10" t="str">
        <x:v>Planning draft</x:v>
      </x:c>
      <x:c r="L303" s="10" t="str">
        <x:v>Daily Lessons and Planned Gradebooks</x:v>
      </x:c>
    </x:row>
    <x:row r="304" ht="100" customHeight="1">
      <x:c r="A304" s="10" t="str">
        <x:v>IBDS</x:v>
      </x:c>
      <x:c r="B304" s="12" t="n">
        <x:v>46490.5</x:v>
      </x:c>
      <x:c r="C304" s="10" t="n">
        <x:v>128</x:v>
      </x:c>
      <x:c r="D304" s="10" t="str">
        <x:v>ibds-26-s15-d02</x:v>
      </x:c>
      <x:c r="E304" s="10" t="str">
        <x:v>Model mechanism; annotate the specific case: Unseen authorized source paper; distinct from practice pack</x:v>
      </x:c>
      <x:c r="F304" s="10" t="n">
        <x:v>70</x:v>
      </x:c>
      <x:c r="G304" s="10" t="str">
        <x:v>Retrieve prior learning; diagnose a new scenario in paper 2 performance and mock a</x:v>
      </x:c>
      <x:c r="H304" s="10" t="str">
        <x:v>case evidence</x:v>
      </x:c>
      <x:c r="I304" s="10" t="str">
        <x:v>Demonstrate reliable independent transfer across fresh tasks</x:v>
      </x:c>
      <x:c r="J304" s="10" t="str">
        <x:v>Full P2 Mock A; parallel synthesis repair</x:v>
      </x:c>
      <x:c r="K304" s="10" t="str">
        <x:v>Planning draft</x:v>
      </x:c>
      <x:c r="L304" s="10" t="str">
        <x:v>Daily Lessons and Planned Gradebooks</x:v>
      </x:c>
    </x:row>
    <x:row r="305" ht="100" customHeight="1">
      <x:c r="A305" s="10" t="str">
        <x:v>IBDS</x:v>
      </x:c>
      <x:c r="B305" s="12" t="n">
        <x:v>46491.5</x:v>
      </x:c>
      <x:c r="C305" s="10" t="n">
        <x:v>129</x:v>
      </x:c>
      <x:c r="D305" s="10" t="str">
        <x:v>ibds-26-s15-d03</x:v>
      </x:c>
      <x:c r="E305" s="10" t="str">
        <x:v>Guided lab: Theme-source matrix followed by a coherent argument</x:v>
      </x:c>
      <x:c r="F305" s="10" t="n">
        <x:v>70</x:v>
      </x:c>
      <x:c r="G305" s="10" t="str">
        <x:v>Model mechanism; annotate the specific case: Unseen authorized source paper; distinct from practice pack</x:v>
      </x:c>
      <x:c r="H305" s="10" t="str">
        <x:v>technical model</x:v>
      </x:c>
      <x:c r="I305" s="10" t="str">
        <x:v>Demonstrate reliable independent transfer across fresh tasks</x:v>
      </x:c>
      <x:c r="J305" s="10" t="str">
        <x:v>Full P2 Mock A; parallel synthesis repair</x:v>
      </x:c>
      <x:c r="K305" s="10" t="str">
        <x:v>Planning draft</x:v>
      </x:c>
      <x:c r="L305" s="10" t="str">
        <x:v>Daily Lessons and Planned Gradebooks</x:v>
      </x:c>
    </x:row>
    <x:row r="306" ht="100" customHeight="1">
      <x:c r="A306" s="10" t="str">
        <x:v>IBDS</x:v>
      </x:c>
      <x:c r="B306" s="12" t="n">
        <x:v>46492.5</x:v>
      </x:c>
      <x:c r="C306" s="10" t="n">
        <x:v>130</x:v>
      </x:c>
      <x:c r="D306" s="10" t="str">
        <x:v>ibds-26-s15-d04</x:v>
      </x:c>
      <x:c r="E306" s="10" t="str">
        <x:v>Explain results; source-check one claim; 2–3 minute rotating defence</x:v>
      </x:c>
      <x:c r="F306" s="10" t="n">
        <x:v>70</x:v>
      </x:c>
      <x:c r="G306" s="10" t="str">
        <x:v>Guided lab: Theme-source matrix followed by a coherent argument</x:v>
      </x:c>
      <x:c r="H306" s="10" t="str">
        <x:v>source evaluation</x:v>
      </x:c>
      <x:c r="I306" s="10" t="str">
        <x:v>Demonstrate reliable independent transfer across fresh tasks</x:v>
      </x:c>
      <x:c r="J306" s="10" t="str">
        <x:v>Full P2 Mock A; parallel synthesis repair</x:v>
      </x:c>
      <x:c r="K306" s="10" t="str">
        <x:v>Planning draft</x:v>
      </x:c>
      <x:c r="L306" s="10" t="str">
        <x:v>Daily Lessons and Planned Gradebooks</x:v>
      </x:c>
    </x:row>
    <x:row r="307" ht="100" customHeight="1">
      <x:c r="A307" s="10" t="str">
        <x:v>IBDS</x:v>
      </x:c>
      <x:c r="B307" s="12" t="n">
        <x:v>46493.5</x:v>
      </x:c>
      <x:c r="C307" s="10" t="n">
        <x:v>131</x:v>
      </x:c>
      <x:c r="D307" s="10" t="str">
        <x:v>ibds-26-s15-d05</x:v>
      </x:c>
      <x:c r="E307" s="10" t="str">
        <x:v>Independent quiz: mechanism + delayed retrieval; feedback and repair</x:v>
      </x:c>
      <x:c r="F307" s="10" t="n">
        <x:v>70</x:v>
      </x:c>
      <x:c r="G307" s="10" t="str">
        <x:v>Explain results; source-check one claim; 2–3 minute rotating defence</x:v>
      </x:c>
      <x:c r="H307" s="10" t="str">
        <x:v>delayed retrieval</x:v>
      </x:c>
      <x:c r="I307" s="10" t="str">
        <x:v>Demonstrate reliable independent transfer across fresh tasks</x:v>
      </x:c>
      <x:c r="J307" s="10" t="str">
        <x:v>Full P2 Mock A; parallel synthesis repair</x:v>
      </x:c>
      <x:c r="K307" s="10" t="str">
        <x:v>Planning draft</x:v>
      </x:c>
      <x:c r="L307" s="10" t="str">
        <x:v>Daily Lessons and Planned Gradebooks</x:v>
      </x:c>
    </x:row>
    <x:row r="308" ht="100" customHeight="1">
      <x:c r="A308" s="10" t="str">
        <x:v>IBDS</x:v>
      </x:c>
      <x:c r="B308" s="12" t="n">
        <x:v>46496.5</x:v>
      </x:c>
      <x:c r="C308" s="10" t="n">
        <x:v>132</x:v>
      </x:c>
      <x:c r="D308" s="10" t="str">
        <x:v>ibds-26-s15-d06</x:v>
      </x:c>
      <x:c r="E308" s="10" t="str">
        <x:v>Compare stakeholders and use a concept to explain a causal relationship</x:v>
      </x:c>
      <x:c r="F308" s="10" t="n">
        <x:v>70</x:v>
      </x:c>
      <x:c r="G308" s="10" t="str">
        <x:v>Independent quiz: mechanism + delayed retrieval; feedback and repair</x:v>
      </x:c>
      <x:c r="H308" s="10" t="str">
        <x:v>stakeholder/concept causal analysis</x:v>
      </x:c>
      <x:c r="I308" s="10" t="str">
        <x:v>Demonstrate reliable independent transfer across fresh tasks</x:v>
      </x:c>
      <x:c r="J308" s="10" t="str">
        <x:v>Full P2 Mock A; parallel synthesis repair</x:v>
      </x:c>
      <x:c r="K308" s="10" t="str">
        <x:v>Planning draft</x:v>
      </x:c>
      <x:c r="L308" s="10" t="str">
        <x:v>Daily Lessons and Planned Gradebooks</x:v>
      </x:c>
    </x:row>
    <x:row r="309" ht="100" customHeight="1">
      <x:c r="A309" s="10" t="str">
        <x:v>IBDS</x:v>
      </x:c>
      <x:c r="B309" s="12" t="n">
        <x:v>46497.5</x:v>
      </x:c>
      <x:c r="C309" s="10" t="n">
        <x:v>133</x:v>
      </x:c>
      <x:c r="D309" s="10" t="str">
        <x:v>ibds-26-s15-d07</x:v>
      </x:c>
      <x:c r="E309" s="10" t="str">
        <x:v>Paper 1 transfer: Full P2 Mock A; parallel synthesis repair</x:v>
      </x:c>
      <x:c r="F309" s="10" t="n">
        <x:v>70</x:v>
      </x:c>
      <x:c r="G309" s="10" t="str">
        <x:v>Compare stakeholders and use a concept to explain a causal relationship</x:v>
      </x:c>
      <x:c r="H309" s="10" t="str">
        <x:v>scenario-specific evaluation</x:v>
      </x:c>
      <x:c r="I309" s="10" t="str">
        <x:v>Demonstrate reliable independent transfer across fresh tasks</x:v>
      </x:c>
      <x:c r="J309" s="10" t="str">
        <x:v>Full P2 Mock A; parallel synthesis repair</x:v>
      </x:c>
      <x:c r="K309" s="10" t="str">
        <x:v>Planning draft</x:v>
      </x:c>
      <x:c r="L309" s="10" t="str">
        <x:v>Daily Lessons and Planned Gradebooks</x:v>
      </x:c>
    </x:row>
    <x:row r="310" ht="100" customHeight="1">
      <x:c r="A310" s="10" t="str">
        <x:v>IBDS</x:v>
      </x:c>
      <x:c r="B310" s="12" t="n">
        <x:v>46498.5</x:v>
      </x:c>
      <x:c r="C310" s="10" t="n">
        <x:v>134</x:v>
      </x:c>
      <x:c r="D310" s="10" t="str">
        <x:v>ibds-26-s15-d08</x:v>
      </x:c>
      <x:c r="E310" s="10" t="str">
        <x:v>Full Paper 2 Mock A: 75-minute arranged block</x:v>
      </x:c>
      <x:c r="F310" s="10" t="n">
        <x:v>70</x:v>
      </x:c>
      <x:c r="G310" s="10" t="str">
        <x:v>Paper 1 transfer: Full P2 Mock A; parallel synthesis repair</x:v>
      </x:c>
      <x:c r="H310" s="10" t="str">
        <x:v>Demonstrate complete component performance; use the resulting error profile in subsequent lessons</x:v>
      </x:c>
      <x:c r="I310" s="10" t="str">
        <x:v>Demonstrate reliable independent transfer across fresh tasks</x:v>
      </x:c>
      <x:c r="J310" s="10" t="str">
        <x:v>The complete unseen timed paper is the independent check</x:v>
      </x:c>
      <x:c r="K310" s="10" t="str">
        <x:v>Planning draft</x:v>
      </x:c>
      <x:c r="L310" s="10" t="str">
        <x:v>Daily Lessons and Planned Gradebooks</x:v>
      </x:c>
    </x:row>
    <x:row r="311" ht="100" customHeight="1">
      <x:c r="A311" s="10" t="str">
        <x:v>IBDS</x:v>
      </x:c>
      <x:c r="B311" s="12" t="n">
        <x:v>46499.5</x:v>
      </x:c>
      <x:c r="C311" s="10" t="n">
        <x:v>135</x:v>
      </x:c>
      <x:c r="D311" s="10" t="str">
        <x:v>ibds-26-s15-d09</x:v>
      </x:c>
      <x:c r="E311" s="10" t="str">
        <x:v>Revise one answer and defend a conditional judgement: How do these two sources change the same claim?</x:v>
      </x:c>
      <x:c r="F311" s="10" t="n">
        <x:v>70</x:v>
      </x:c>
      <x:c r="G311" s="10" t="str">
        <x:v>Full Paper 2 Mock A: 75-minute arranged block</x:v>
      </x:c>
      <x:c r="H311" s="10" t="str">
        <x:v>conditional judgement and repair</x:v>
      </x:c>
      <x:c r="I311" s="10" t="str">
        <x:v>Demonstrate reliable independent transfer across fresh tasks</x:v>
      </x:c>
      <x:c r="J311" s="10" t="str">
        <x:v>Full P2 Mock A; parallel synthesis repair</x:v>
      </x:c>
      <x:c r="K311" s="10" t="str">
        <x:v>Planning draft</x:v>
      </x:c>
      <x:c r="L311" s="10" t="str">
        <x:v>Daily Lessons and Planned Gradebooks</x:v>
      </x:c>
    </x:row>
    <x:row r="312" ht="100" customHeight="1">
      <x:c r="A312" s="10" t="str">
        <x:v>IBDS</x:v>
      </x:c>
      <x:c r="B312" s="12" t="n">
        <x:v>46500.5</x:v>
      </x:c>
      <x:c r="C312" s="10" t="n">
        <x:v>136</x:v>
      </x:c>
      <x:c r="D312" s="10" t="str">
        <x:v>ibds-26-s16-d01</x:v>
      </x:c>
      <x:c r="E312" s="10" t="str">
        <x:v>Retrieve personal high-priority errors; short mechanism checks</x:v>
      </x:c>
      <x:c r="F312" s="10" t="n">
        <x:v>70</x:v>
      </x:c>
      <x:c r="G312" s="10" t="str">
        <x:v>Revise one answer and defend a conditional judgement: How do these two sources change the same claim?</x:v>
      </x:c>
      <x:c r="H312" s="10" t="str">
        <x:v>mechanism</x:v>
      </x:c>
      <x:c r="I312" s="10" t="str">
        <x:v>Independent performance in the May examinations and responsible inquiry beyond the course</x:v>
      </x:c>
      <x:c r="J312" s="10" t="str">
        <x:v>Full P1 Mock B + full P2 Mock B</x:v>
      </x:c>
      <x:c r="K312" s="10" t="str">
        <x:v>Planning draft</x:v>
      </x:c>
      <x:c r="L312" s="10" t="str">
        <x:v>Daily Lessons and Planned Gradebooks</x:v>
      </x:c>
    </x:row>
    <x:row r="313" ht="100" customHeight="1">
      <x:c r="A313" s="10" t="str">
        <x:v>IBDS</x:v>
      </x:c>
      <x:c r="B313" s="12" t="n">
        <x:v>46503.5</x:v>
      </x:c>
      <x:c r="C313" s="10" t="n">
        <x:v>137</x:v>
      </x:c>
      <x:c r="D313" s="10" t="str">
        <x:v>ibds-26-s16-d02</x:v>
      </x:c>
      <x:c r="E313" s="10" t="str">
        <x:v>Paper 1 scenario drill and response planning</x:v>
      </x:c>
      <x:c r="F313" s="10" t="n">
        <x:v>70</x:v>
      </x:c>
      <x:c r="G313" s="10" t="str">
        <x:v>Retrieve personal high-priority errors; short mechanism checks</x:v>
      </x:c>
      <x:c r="H313" s="10" t="str">
        <x:v>case evidence</x:v>
      </x:c>
      <x:c r="I313" s="10" t="str">
        <x:v>Independent performance in the May examinations and responsible inquiry beyond the course</x:v>
      </x:c>
      <x:c r="J313" s="10" t="str">
        <x:v>Full P1 Mock B + full P2 Mock B</x:v>
      </x:c>
      <x:c r="K313" s="10" t="str">
        <x:v>Planning draft</x:v>
      </x:c>
      <x:c r="L313" s="10" t="str">
        <x:v>Daily Lessons and Planned Gradebooks</x:v>
      </x:c>
    </x:row>
    <x:row r="314" ht="100" customHeight="1">
      <x:c r="A314" s="10" t="str">
        <x:v>IBDS</x:v>
      </x:c>
      <x:c r="B314" s="12" t="n">
        <x:v>46504.5</x:v>
      </x:c>
      <x:c r="C314" s="10" t="n">
        <x:v>138</x:v>
      </x:c>
      <x:c r="D314" s="10" t="str">
        <x:v>ibds-26-s16-d03</x:v>
      </x:c>
      <x:c r="E314" s="10" t="str">
        <x:v>Full Paper 1 Mock B: 90-minute arranged block</x:v>
      </x:c>
      <x:c r="F314" s="10" t="n">
        <x:v>70</x:v>
      </x:c>
      <x:c r="G314" s="10" t="str">
        <x:v>Paper 1 scenario drill and response planning</x:v>
      </x:c>
      <x:c r="H314" s="10" t="str">
        <x:v>Demonstrate complete component performance; use the resulting error profile in subsequent lessons</x:v>
      </x:c>
      <x:c r="I314" s="10" t="str">
        <x:v>Independent performance in the May examinations and responsible inquiry beyond the course</x:v>
      </x:c>
      <x:c r="J314" s="10" t="str">
        <x:v>The complete unseen timed paper is the independent check</x:v>
      </x:c>
      <x:c r="K314" s="10" t="str">
        <x:v>Planning draft</x:v>
      </x:c>
      <x:c r="L314" s="10" t="str">
        <x:v>Daily Lessons and Planned Gradebooks</x:v>
      </x:c>
    </x:row>
    <x:row r="315" ht="100" customHeight="1">
      <x:c r="A315" s="10" t="str">
        <x:v>IBDS</x:v>
      </x:c>
      <x:c r="B315" s="12" t="n">
        <x:v>46505.5</x:v>
      </x:c>
      <x:c r="C315" s="10" t="n">
        <x:v>139</x:v>
      </x:c>
      <x:c r="D315" s="10" t="str">
        <x:v>ibds-26-s16-d04</x:v>
      </x:c>
      <x:c r="E315" s="10" t="str">
        <x:v>Targeted P1 feedback and parallel transfer</x:v>
      </x:c>
      <x:c r="F315" s="10" t="n">
        <x:v>70</x:v>
      </x:c>
      <x:c r="G315" s="10" t="str">
        <x:v>Full Paper 1 Mock B: 90-minute arranged block</x:v>
      </x:c>
      <x:c r="H315" s="10" t="str">
        <x:v>source evaluation</x:v>
      </x:c>
      <x:c r="I315" s="10" t="str">
        <x:v>Independent performance in the May examinations and responsible inquiry beyond the course</x:v>
      </x:c>
      <x:c r="J315" s="10" t="str">
        <x:v>Full P1 Mock B + full P2 Mock B</x:v>
      </x:c>
      <x:c r="K315" s="10" t="str">
        <x:v>Planning draft</x:v>
      </x:c>
      <x:c r="L315" s="10" t="str">
        <x:v>Daily Lessons and Planned Gradebooks</x:v>
      </x:c>
    </x:row>
    <x:row r="316" ht="100" customHeight="1">
      <x:c r="A316" s="10" t="str">
        <x:v>IBDS</x:v>
      </x:c>
      <x:c r="B316" s="12" t="n">
        <x:v>46506.5</x:v>
      </x:c>
      <x:c r="C316" s="10" t="n">
        <x:v>140</x:v>
      </x:c>
      <x:c r="D316" s="10" t="str">
        <x:v>ibds-26-s16-d05</x:v>
      </x:c>
      <x:c r="E316" s="10" t="str">
        <x:v>Paper 2 source relationships and theme planning</x:v>
      </x:c>
      <x:c r="F316" s="10" t="n">
        <x:v>70</x:v>
      </x:c>
      <x:c r="G316" s="10" t="str">
        <x:v>Targeted P1 feedback and parallel transfer</x:v>
      </x:c>
      <x:c r="H316" s="10" t="str">
        <x:v>delayed retrieval</x:v>
      </x:c>
      <x:c r="I316" s="10" t="str">
        <x:v>Independent performance in the May examinations and responsible inquiry beyond the course</x:v>
      </x:c>
      <x:c r="J316" s="10" t="str">
        <x:v>Full P1 Mock B + full P2 Mock B</x:v>
      </x:c>
      <x:c r="K316" s="10" t="str">
        <x:v>Planning draft</x:v>
      </x:c>
      <x:c r="L316" s="10" t="str">
        <x:v>Daily Lessons and Planned Gradebooks</x:v>
      </x:c>
    </x:row>
    <x:row r="317" ht="100" customHeight="1">
      <x:c r="A317" s="10" t="str">
        <x:v>IBDS</x:v>
      </x:c>
      <x:c r="B317" s="12" t="n">
        <x:v>46510.5</x:v>
      </x:c>
      <x:c r="C317" s="10" t="n">
        <x:v>141</x:v>
      </x:c>
      <x:c r="D317" s="10" t="str">
        <x:v>ibds-26-s16-d06</x:v>
      </x:c>
      <x:c r="E317" s="10" t="str">
        <x:v>Full Paper 2 Mock B: 75-minute arranged block</x:v>
      </x:c>
      <x:c r="F317" s="10" t="n">
        <x:v>70</x:v>
      </x:c>
      <x:c r="G317" s="10" t="str">
        <x:v>Paper 2 source relationships and theme planning</x:v>
      </x:c>
      <x:c r="H317" s="10" t="str">
        <x:v>Demonstrate complete component performance; use the resulting error profile in subsequent lessons</x:v>
      </x:c>
      <x:c r="I317" s="10" t="str">
        <x:v>Independent performance in the May examinations and responsible inquiry beyond the course</x:v>
      </x:c>
      <x:c r="J317" s="10" t="str">
        <x:v>The complete unseen timed paper is the independent check</x:v>
      </x:c>
      <x:c r="K317" s="10" t="str">
        <x:v>Planning draft</x:v>
      </x:c>
      <x:c r="L317" s="10" t="str">
        <x:v>Daily Lessons and Planned Gradebooks</x:v>
      </x:c>
    </x:row>
    <x:row r="318" ht="100" customHeight="1">
      <x:c r="A318" s="10" t="str">
        <x:v>IBDS</x:v>
      </x:c>
      <x:c r="B318" s="12" t="n">
        <x:v>46511.5</x:v>
      </x:c>
      <x:c r="C318" s="10" t="n">
        <x:v>142</x:v>
      </x:c>
      <x:c r="D318" s="10" t="str">
        <x:v>ibds-26-s16-d07</x:v>
      </x:c>
      <x:c r="E318" s="10" t="str">
        <x:v>Targeted P2 feedback and parallel transfer</x:v>
      </x:c>
      <x:c r="F318" s="10" t="n">
        <x:v>70</x:v>
      </x:c>
      <x:c r="G318" s="10" t="str">
        <x:v>Full Paper 2 Mock B: 75-minute arranged block</x:v>
      </x:c>
      <x:c r="H318" s="10" t="str">
        <x:v>scenario-specific evaluation</x:v>
      </x:c>
      <x:c r="I318" s="10" t="str">
        <x:v>Independent performance in the May examinations and responsible inquiry beyond the course</x:v>
      </x:c>
      <x:c r="J318" s="10" t="str">
        <x:v>Full P1 Mock B + full P2 Mock B</x:v>
      </x:c>
      <x:c r="K318" s="10" t="str">
        <x:v>Planning draft</x:v>
      </x:c>
      <x:c r="L318" s="10" t="str">
        <x:v>Daily Lessons and Planned Gradebooks</x:v>
      </x:c>
    </x:row>
    <x:row r="319" ht="100" customHeight="1">
      <x:c r="A319" s="10" t="str">
        <x:v>IBDS</x:v>
      </x:c>
      <x:c r="B319" s="12" t="n">
        <x:v>46512.5</x:v>
      </x:c>
      <x:c r="C319" s="10" t="n">
        <x:v>143</x:v>
      </x:c>
      <x:c r="D319" s="10" t="str">
        <x:v>ibds-26-s16-d08</x:v>
      </x:c>
      <x:c r="E319" s="10" t="str">
        <x:v>Teacher prediction conference; choose two final repair priorities</x:v>
      </x:c>
      <x:c r="F319" s="10" t="n">
        <x:v>70</x:v>
      </x:c>
      <x:c r="G319" s="10" t="str">
        <x:v>Targeted P2 feedback and parallel transfer</x:v>
      </x:c>
      <x:c r="H319" s="10" t="str">
        <x:v>cross-source synthesis</x:v>
      </x:c>
      <x:c r="I319" s="10" t="str">
        <x:v>Independent performance in the May examinations and responsible inquiry beyond the course</x:v>
      </x:c>
      <x:c r="J319" s="10" t="str">
        <x:v>Full P1 Mock B + full P2 Mock B</x:v>
      </x:c>
      <x:c r="K319" s="10" t="str">
        <x:v>Planning draft</x:v>
      </x:c>
      <x:c r="L319" s="10" t="str">
        <x:v>Daily Lessons and Planned Gradebooks</x:v>
      </x:c>
    </x:row>
    <x:row r="320" ht="100" customHeight="1">
      <x:c r="A320" s="10" t="str">
        <x:v>IBDS</x:v>
      </x:c>
      <x:c r="B320" s="12" t="n">
        <x:v>46513.5</x:v>
      </x:c>
      <x:c r="C320" s="10" t="n">
        <x:v>144</x:v>
      </x:c>
      <x:c r="D320" s="10" t="str">
        <x:v>ibds-26-s16-d09</x:v>
      </x:c>
      <x:c r="E320" s="10" t="str">
        <x:v>Short retrieval, accessibility arrangements and exam-day routine</x:v>
      </x:c>
      <x:c r="F320" s="10" t="n">
        <x:v>70</x:v>
      </x:c>
      <x:c r="G320" s="10" t="str">
        <x:v>Teacher prediction conference; choose two final repair priorities</x:v>
      </x:c>
      <x:c r="H320" s="10" t="str">
        <x:v>conditional judgement and repair</x:v>
      </x:c>
      <x:c r="I320" s="10" t="str">
        <x:v>Independent performance in the May examinations and responsible inquiry beyond the course</x:v>
      </x:c>
      <x:c r="J320" s="10" t="str">
        <x:v>Full P1 Mock B + full P2 Mock B</x:v>
      </x:c>
      <x:c r="K320" s="10" t="str">
        <x:v>Planning draft</x:v>
      </x:c>
      <x:c r="L320" s="10" t="str">
        <x:v>Daily Lessons and Planned Gradebooks</x:v>
      </x:c>
    </x:row>
    <x:row r="321" ht="100" customHeight="1">
      <x:c r="A321" s="10" t="str">
        <x:v>IBDS</x:v>
      </x:c>
      <x:c r="B321" s="12" t="n">
        <x:v>46514.5</x:v>
      </x:c>
      <x:c r="C321" s="10" t="n">
        <x:v>145</x:v>
      </x:c>
      <x:c r="D321" s="10" t="str">
        <x:v>ibds-26-reserve-01</x:v>
      </x:c>
      <x:c r="E321" s="10" t="str">
        <x:v>Targeted mechanism repair / independent digital-safety explainer</x:v>
      </x:c>
      <x:c r="F321" s="10" t="n">
        <x:v>70</x:v>
      </x:c>
      <x:c r="G321" s="10" t="str">
        <x:v>Completed core lessons, individual error profile and school exam timetable</x:v>
      </x:c>
      <x:c r="H321" s="10" t="str">
        <x:v>Repair or transfer selected from actual evidence</x:v>
      </x:c>
      <x:c r="I321" s="10" t="str">
        <x:v>The next uncompleted examination, or responsible application beyond the course</x:v>
      </x:c>
      <x:c r="J321" s="10" t="str">
        <x:v>Apply the selected skill to a new audience or case.</x:v>
      </x:c>
      <x:c r="K321" s="10" t="str">
        <x:v>Planning draft</x:v>
      </x:c>
      <x:c r="L321" s="10" t="str">
        <x:v>Daily Lessons and Planned Gradebooks</x:v>
      </x:c>
    </x:row>
    <x:row r="322" ht="100" customHeight="1">
      <x:c r="A322" s="10" t="str">
        <x:v>IBDS</x:v>
      </x:c>
      <x:c r="B322" s="12" t="n">
        <x:v>46517.5</x:v>
      </x:c>
      <x:c r="C322" s="10" t="n">
        <x:v>146</x:v>
      </x:c>
      <x:c r="D322" s="10" t="str">
        <x:v>ibds-26-reserve-02</x:v>
      </x:c>
      <x:c r="E322" s="10" t="str">
        <x:v>Targeted Paper 1 scenario clinic / public information brief</x:v>
      </x:c>
      <x:c r="F322" s="10" t="n">
        <x:v>70</x:v>
      </x:c>
      <x:c r="G322" s="10" t="str">
        <x:v>Completed core lessons, individual error profile and school exam timetable</x:v>
      </x:c>
      <x:c r="H322" s="10" t="str">
        <x:v>Repair or transfer selected from actual evidence</x:v>
      </x:c>
      <x:c r="I322" s="10" t="str">
        <x:v>The next uncompleted examination, or responsible application beyond the course</x:v>
      </x:c>
      <x:c r="J322" s="10" t="str">
        <x:v>Apply the selected skill to a new audience or case.</x:v>
      </x:c>
      <x:c r="K322" s="10" t="str">
        <x:v>Planning draft</x:v>
      </x:c>
      <x:c r="L322" s="10" t="str">
        <x:v>Daily Lessons and Planned Gradebooks</x:v>
      </x:c>
    </x:row>
    <x:row r="323" ht="100" customHeight="1">
      <x:c r="A323" s="10" t="str">
        <x:v>IBDS</x:v>
      </x:c>
      <x:c r="B323" s="12" t="n">
        <x:v>46518.5</x:v>
      </x:c>
      <x:c r="C323" s="10" t="n">
        <x:v>147</x:v>
      </x:c>
      <x:c r="D323" s="10" t="str">
        <x:v>ibds-26-reserve-03</x:v>
      </x:c>
      <x:c r="E323" s="10" t="str">
        <x:v>Targeted Paper 2 synthesis clinic / source-literacy explainer</x:v>
      </x:c>
      <x:c r="F323" s="10" t="n">
        <x:v>70</x:v>
      </x:c>
      <x:c r="G323" s="10" t="str">
        <x:v>Completed core lessons, individual error profile and school exam timetable</x:v>
      </x:c>
      <x:c r="H323" s="10" t="str">
        <x:v>Repair or transfer selected from actual evidence</x:v>
      </x:c>
      <x:c r="I323" s="10" t="str">
        <x:v>The next uncompleted examination, or responsible application beyond the course</x:v>
      </x:c>
      <x:c r="J323" s="10" t="str">
        <x:v>Apply the selected skill to a new audience or case.</x:v>
      </x:c>
      <x:c r="K323" s="10" t="str">
        <x:v>Planning draft</x:v>
      </x:c>
      <x:c r="L323" s="10" t="str">
        <x:v>Daily Lessons and Planned Gradebooks</x:v>
      </x:c>
    </x:row>
    <x:row r="324" ht="100" customHeight="1">
      <x:c r="A324" s="10" t="str">
        <x:v>IBDS</x:v>
      </x:c>
      <x:c r="B324" s="12" t="n">
        <x:v>46519.5</x:v>
      </x:c>
      <x:c r="C324" s="10" t="n">
        <x:v>148</x:v>
      </x:c>
      <x:c r="D324" s="10" t="str">
        <x:v>ibds-26-reserve-04</x:v>
      </x:c>
      <x:c r="E324" s="10" t="str">
        <x:v>Exam readiness conference / portfolio handoff</x:v>
      </x:c>
      <x:c r="F324" s="10" t="n">
        <x:v>70</x:v>
      </x:c>
      <x:c r="G324" s="10" t="str">
        <x:v>Completed core lessons, individual error profile and school exam timetable</x:v>
      </x:c>
      <x:c r="H324" s="10" t="str">
        <x:v>Repair or transfer selected from actual evidence</x:v>
      </x:c>
      <x:c r="I324" s="10" t="str">
        <x:v>The next uncompleted examination, or responsible application beyond the course</x:v>
      </x:c>
      <x:c r="J324" s="10" t="str">
        <x:v>Apply the selected skill to a new audience or case.</x:v>
      </x:c>
      <x:c r="K324" s="10" t="str">
        <x:v>Planning draft</x:v>
      </x:c>
      <x:c r="L324" s="10" t="str">
        <x:v>Daily Lessons and Planned Gradebooks</x:v>
      </x:c>
    </x:row>
    <x:row r="325" ht="100" customHeight="1">
      <x:c r="A325" s="10" t="str">
        <x:v>IBDS</x:v>
      </x:c>
      <x:c r="B325" s="12" t="n">
        <x:v>46520.5</x:v>
      </x:c>
      <x:c r="C325" s="10" t="n">
        <x:v>149</x:v>
      </x:c>
      <x:c r="D325" s="10" t="str">
        <x:v>ibds-26-reserve-05</x:v>
      </x:c>
      <x:c r="E325" s="10" t="str">
        <x:v>Conditional review of the next uncompleted paper / post-exam reflection</x:v>
      </x:c>
      <x:c r="F325" s="10" t="n">
        <x:v>70</x:v>
      </x:c>
      <x:c r="G325" s="10" t="str">
        <x:v>Completed core lessons, individual error profile and school exam timetable</x:v>
      </x:c>
      <x:c r="H325" s="10" t="str">
        <x:v>Repair or transfer selected from actual evidence</x:v>
      </x:c>
      <x:c r="I325" s="10" t="str">
        <x:v>The next uncompleted examination, or responsible application beyond the course</x:v>
      </x:c>
      <x:c r="J325" s="10" t="str">
        <x:v>Apply the selected skill to a new audience or case.</x:v>
      </x:c>
      <x:c r="K325" s="10" t="str">
        <x:v>Planning draft</x:v>
      </x:c>
      <x:c r="L325" s="10" t="str">
        <x:v>Daily Lessons and Planned Gradebooks</x:v>
      </x:c>
    </x:row>
    <x:row r="326" ht="100" customHeight="1">
      <x:c r="A326" s="10" t="str">
        <x:v>IBDS</x:v>
      </x:c>
      <x:c r="B326" s="12" t="n">
        <x:v>46521.5</x:v>
      </x:c>
      <x:c r="C326" s="10" t="n">
        <x:v>150</x:v>
      </x:c>
      <x:c r="D326" s="10" t="str">
        <x:v>ibds-26-reserve-06</x:v>
      </x:c>
      <x:c r="E326" s="10" t="str">
        <x:v>Conditional retrieval clinic / ethical design challenge</x:v>
      </x:c>
      <x:c r="F326" s="10" t="n">
        <x:v>70</x:v>
      </x:c>
      <x:c r="G326" s="10" t="str">
        <x:v>Completed core lessons, individual error profile and school exam timetable</x:v>
      </x:c>
      <x:c r="H326" s="10" t="str">
        <x:v>Repair or transfer selected from actual evidence</x:v>
      </x:c>
      <x:c r="I326" s="10" t="str">
        <x:v>The next uncompleted examination, or responsible application beyond the course</x:v>
      </x:c>
      <x:c r="J326" s="10" t="str">
        <x:v>Apply the selected skill to a new audience or case.</x:v>
      </x:c>
      <x:c r="K326" s="10" t="str">
        <x:v>Planning draft</x:v>
      </x:c>
      <x:c r="L326" s="10" t="str">
        <x:v>Daily Lessons and Planned Gradebooks</x:v>
      </x:c>
    </x:row>
    <x:row r="327" ht="100" customHeight="1">
      <x:c r="A327" s="10" t="str">
        <x:v>IBDS</x:v>
      </x:c>
      <x:c r="B327" s="12" t="n">
        <x:v>46524.5</x:v>
      </x:c>
      <x:c r="C327" s="10" t="n">
        <x:v>151</x:v>
      </x:c>
      <x:c r="D327" s="10" t="str">
        <x:v>ibds-26-reserve-07</x:v>
      </x:c>
      <x:c r="E327" s="10" t="str">
        <x:v>Conditional synthesis clinic / misinformation workshop</x:v>
      </x:c>
      <x:c r="F327" s="10" t="n">
        <x:v>70</x:v>
      </x:c>
      <x:c r="G327" s="10" t="str">
        <x:v>Completed core lessons, individual error profile and school exam timetable</x:v>
      </x:c>
      <x:c r="H327" s="10" t="str">
        <x:v>Repair or transfer selected from actual evidence</x:v>
      </x:c>
      <x:c r="I327" s="10" t="str">
        <x:v>The next uncompleted examination, or responsible application beyond the course</x:v>
      </x:c>
      <x:c r="J327" s="10" t="str">
        <x:v>Apply the selected skill to a new audience or case.</x:v>
      </x:c>
      <x:c r="K327" s="10" t="str">
        <x:v>Planning draft</x:v>
      </x:c>
      <x:c r="L327" s="10" t="str">
        <x:v>Daily Lessons and Planned Gradebooks</x:v>
      </x:c>
    </x:row>
    <x:row r="328" ht="100" customHeight="1">
      <x:c r="A328" s="10" t="str">
        <x:v>IBDS</x:v>
      </x:c>
      <x:c r="B328" s="12" t="n">
        <x:v>46525.5</x:v>
      </x:c>
      <x:c r="C328" s="10" t="n">
        <x:v>152</x:v>
      </x:c>
      <x:c r="D328" s="10" t="str">
        <x:v>ibds-26-reserve-08</x:v>
      </x:c>
      <x:c r="E328" s="10" t="str">
        <x:v>Conditional judgement clinic / privacy communication task</x:v>
      </x:c>
      <x:c r="F328" s="10" t="n">
        <x:v>70</x:v>
      </x:c>
      <x:c r="G328" s="10" t="str">
        <x:v>Completed core lessons, individual error profile and school exam timetable</x:v>
      </x:c>
      <x:c r="H328" s="10" t="str">
        <x:v>Repair or transfer selected from actual evidence</x:v>
      </x:c>
      <x:c r="I328" s="10" t="str">
        <x:v>The next uncompleted examination, or responsible application beyond the course</x:v>
      </x:c>
      <x:c r="J328" s="10" t="str">
        <x:v>Apply the selected skill to a new audience or case.</x:v>
      </x:c>
      <x:c r="K328" s="10" t="str">
        <x:v>Planning draft</x:v>
      </x:c>
      <x:c r="L328" s="10" t="str">
        <x:v>Daily Lessons and Planned Gradebooks</x:v>
      </x:c>
    </x:row>
    <x:row r="329" ht="100" customHeight="1">
      <x:c r="A329" s="10" t="str">
        <x:v>IBDS</x:v>
      </x:c>
      <x:c r="B329" s="12" t="n">
        <x:v>46526.5</x:v>
      </x:c>
      <x:c r="C329" s="10" t="n">
        <x:v>153</x:v>
      </x:c>
      <x:c r="D329" s="10" t="str">
        <x:v>ibds-26-reserve-09</x:v>
      </x:c>
      <x:c r="E329" s="10" t="str">
        <x:v>Conditional access-arrangement rehearsal / digital inclusion brief</x:v>
      </x:c>
      <x:c r="F329" s="10" t="n">
        <x:v>70</x:v>
      </x:c>
      <x:c r="G329" s="10" t="str">
        <x:v>Completed core lessons, individual error profile and school exam timetable</x:v>
      </x:c>
      <x:c r="H329" s="10" t="str">
        <x:v>Repair or transfer selected from actual evidence</x:v>
      </x:c>
      <x:c r="I329" s="10" t="str">
        <x:v>The next uncompleted examination, or responsible application beyond the course</x:v>
      </x:c>
      <x:c r="J329" s="10" t="str">
        <x:v>Apply the selected skill to a new audience or case.</x:v>
      </x:c>
      <x:c r="K329" s="10" t="str">
        <x:v>Planning draft</x:v>
      </x:c>
      <x:c r="L329" s="10" t="str">
        <x:v>Daily Lessons and Planned Gradebooks</x:v>
      </x:c>
    </x:row>
    <x:row r="330" ht="100" customHeight="1">
      <x:c r="A330" s="10" t="str">
        <x:v>IBDS</x:v>
      </x:c>
      <x:c r="B330" s="12" t="n">
        <x:v>46527.5</x:v>
      </x:c>
      <x:c r="C330" s="10" t="n">
        <x:v>154</x:v>
      </x:c>
      <x:c r="D330" s="10" t="str">
        <x:v>ibds-26-reserve-10</x:v>
      </x:c>
      <x:c r="E330" s="10" t="str">
        <x:v>Conditional final questions / media-literacy resource</x:v>
      </x:c>
      <x:c r="F330" s="10" t="n">
        <x:v>70</x:v>
      </x:c>
      <x:c r="G330" s="10" t="str">
        <x:v>Completed core lessons, individual error profile and school exam timetable</x:v>
      </x:c>
      <x:c r="H330" s="10" t="str">
        <x:v>Repair or transfer selected from actual evidence</x:v>
      </x:c>
      <x:c r="I330" s="10" t="str">
        <x:v>The next uncompleted examination, or responsible application beyond the course</x:v>
      </x:c>
      <x:c r="J330" s="10" t="str">
        <x:v>Apply the selected skill to a new audience or case.</x:v>
      </x:c>
      <x:c r="K330" s="10" t="str">
        <x:v>Planning draft</x:v>
      </x:c>
      <x:c r="L330" s="10" t="str">
        <x:v>Daily Lessons and Planned Gradebooks</x:v>
      </x:c>
    </x:row>
    <x:row r="331" ht="100" customHeight="1">
      <x:c r="A331" s="10" t="str">
        <x:v>IBDS</x:v>
      </x:c>
      <x:c r="B331" s="12" t="n">
        <x:v>46528.5</x:v>
      </x:c>
      <x:c r="C331" s="10" t="n">
        <x:v>155</x:v>
      </x:c>
      <x:c r="D331" s="10" t="str">
        <x:v>ibds-26-reserve-11</x:v>
      </x:c>
      <x:c r="E331" s="10" t="str">
        <x:v>Conditional short retrieval / community technology audit</x:v>
      </x:c>
      <x:c r="F331" s="10" t="n">
        <x:v>70</x:v>
      </x:c>
      <x:c r="G331" s="10" t="str">
        <x:v>Completed core lessons, individual error profile and school exam timetable</x:v>
      </x:c>
      <x:c r="H331" s="10" t="str">
        <x:v>Repair or transfer selected from actual evidence</x:v>
      </x:c>
      <x:c r="I331" s="10" t="str">
        <x:v>The next uncompleted examination, or responsible application beyond the course</x:v>
      </x:c>
      <x:c r="J331" s="10" t="str">
        <x:v>Apply the selected skill to a new audience or case.</x:v>
      </x:c>
      <x:c r="K331" s="10" t="str">
        <x:v>Planning draft</x:v>
      </x:c>
      <x:c r="L331" s="10" t="str">
        <x:v>Daily Lessons and Planned Gradebooks</x:v>
      </x:c>
    </x:row>
    <x:row r="332" ht="100" customHeight="1">
      <x:c r="A332" s="10" t="str">
        <x:v>IBDS</x:v>
      </x:c>
      <x:c r="B332" s="12" t="n">
        <x:v>46532.5</x:v>
      </x:c>
      <x:c r="C332" s="10" t="n">
        <x:v>156</x:v>
      </x:c>
      <x:c r="D332" s="10" t="str">
        <x:v>ibds-26-reserve-12</x:v>
      </x:c>
      <x:c r="E332" s="10" t="str">
        <x:v>Conditional source evaluation / repair a misleading visualization</x:v>
      </x:c>
      <x:c r="F332" s="10" t="n">
        <x:v>70</x:v>
      </x:c>
      <x:c r="G332" s="10" t="str">
        <x:v>Completed core lessons, individual error profile and school exam timetable</x:v>
      </x:c>
      <x:c r="H332" s="10" t="str">
        <x:v>Repair or transfer selected from actual evidence</x:v>
      </x:c>
      <x:c r="I332" s="10" t="str">
        <x:v>The next uncompleted examination, or responsible application beyond the course</x:v>
      </x:c>
      <x:c r="J332" s="10" t="str">
        <x:v>Apply the selected skill to a new audience or case.</x:v>
      </x:c>
      <x:c r="K332" s="10" t="str">
        <x:v>Planning draft</x:v>
      </x:c>
      <x:c r="L332" s="10" t="str">
        <x:v>Daily Lessons and Planned Gradebooks</x:v>
      </x:c>
    </x:row>
    <x:row r="333" ht="100" customHeight="1">
      <x:c r="A333" s="10" t="str">
        <x:v>IBDS</x:v>
      </x:c>
      <x:c r="B333" s="12" t="n">
        <x:v>46533.5</x:v>
      </x:c>
      <x:c r="C333" s="10" t="n">
        <x:v>157</x:v>
      </x:c>
      <x:c r="D333" s="10" t="str">
        <x:v>ibds-26-reserve-13</x:v>
      </x:c>
      <x:c r="E333" s="10" t="str">
        <x:v>Conditional mechanism diagram / accessible technology explainer</x:v>
      </x:c>
      <x:c r="F333" s="10" t="n">
        <x:v>70</x:v>
      </x:c>
      <x:c r="G333" s="10" t="str">
        <x:v>Completed core lessons, individual error profile and school exam timetable</x:v>
      </x:c>
      <x:c r="H333" s="10" t="str">
        <x:v>Repair or transfer selected from actual evidence</x:v>
      </x:c>
      <x:c r="I333" s="10" t="str">
        <x:v>The next uncompleted examination, or responsible application beyond the course</x:v>
      </x:c>
      <x:c r="J333" s="10" t="str">
        <x:v>Apply the selected skill to a new audience or case.</x:v>
      </x:c>
      <x:c r="K333" s="10" t="str">
        <x:v>Planning draft</x:v>
      </x:c>
      <x:c r="L333" s="10" t="str">
        <x:v>Daily Lessons and Planned Gradebooks</x:v>
      </x:c>
    </x:row>
    <x:row r="334" ht="100" customHeight="1">
      <x:c r="A334" s="10" t="str">
        <x:v>IBDS</x:v>
      </x:c>
      <x:c r="B334" s="12" t="n">
        <x:v>46534.5</x:v>
      </x:c>
      <x:c r="C334" s="10" t="n">
        <x:v>158</x:v>
      </x:c>
      <x:c r="D334" s="10" t="str">
        <x:v>ibds-26-reserve-14</x:v>
      </x:c>
      <x:c r="E334" s="10" t="str">
        <x:v>Conditional comparison task / responsible AI-use guide</x:v>
      </x:c>
      <x:c r="F334" s="10" t="n">
        <x:v>70</x:v>
      </x:c>
      <x:c r="G334" s="10" t="str">
        <x:v>Completed core lessons, individual error profile and school exam timetable</x:v>
      </x:c>
      <x:c r="H334" s="10" t="str">
        <x:v>Repair or transfer selected from actual evidence</x:v>
      </x:c>
      <x:c r="I334" s="10" t="str">
        <x:v>The next uncompleted examination, or responsible application beyond the course</x:v>
      </x:c>
      <x:c r="J334" s="10" t="str">
        <x:v>Apply the selected skill to a new audience or case.</x:v>
      </x:c>
      <x:c r="K334" s="10" t="str">
        <x:v>Planning draft</x:v>
      </x:c>
      <x:c r="L334" s="10" t="str">
        <x:v>Daily Lessons and Planned Gradebooks</x:v>
      </x:c>
    </x:row>
    <x:row r="335" ht="100" customHeight="1">
      <x:c r="A335" s="10" t="str">
        <x:v>IBDS</x:v>
      </x:c>
      <x:c r="B335" s="12" t="n">
        <x:v>46535.5</x:v>
      </x:c>
      <x:c r="C335" s="10" t="n">
        <x:v>159</x:v>
      </x:c>
      <x:c r="D335" s="10" t="str">
        <x:v>ibds-26-reserve-15</x:v>
      </x:c>
      <x:c r="E335" s="10" t="str">
        <x:v>Conditional exam support / final portfolio curation</x:v>
      </x:c>
      <x:c r="F335" s="10" t="n">
        <x:v>70</x:v>
      </x:c>
      <x:c r="G335" s="10" t="str">
        <x:v>Completed core lessons, individual error profile and school exam timetable</x:v>
      </x:c>
      <x:c r="H335" s="10" t="str">
        <x:v>Repair or transfer selected from actual evidence</x:v>
      </x:c>
      <x:c r="I335" s="10" t="str">
        <x:v>The next uncompleted examination, or responsible application beyond the course</x:v>
      </x:c>
      <x:c r="J335" s="10" t="str">
        <x:v>Apply the selected skill to a new audience or case.</x:v>
      </x:c>
      <x:c r="K335" s="10" t="str">
        <x:v>Planning draft</x:v>
      </x:c>
      <x:c r="L335" s="10" t="str">
        <x:v>Daily Lessons and Planned Gradebooks</x:v>
      </x:c>
    </x:row>
    <x:row r="336" ht="100" customHeight="1">
      <x:c r="A336" s="10" t="str">
        <x:v>IBDS</x:v>
      </x:c>
      <x:c r="B336" s="12" t="n">
        <x:v>46538.5</x:v>
      </x:c>
      <x:c r="C336" s="10" t="n">
        <x:v>160</x:v>
      </x:c>
      <x:c r="D336" s="10" t="str">
        <x:v>ibds-26-reserve-16</x:v>
      </x:c>
      <x:c r="E336" s="10" t="str">
        <x:v>Course closure, transfer reflection and next-course handoff</x:v>
      </x:c>
      <x:c r="F336" s="10" t="n">
        <x:v>70</x:v>
      </x:c>
      <x:c r="G336" s="10" t="str">
        <x:v>Completed core lessons, individual error profile and school exam timetable</x:v>
      </x:c>
      <x:c r="H336" s="10" t="str">
        <x:v>Repair or transfer selected from actual evidence</x:v>
      </x:c>
      <x:c r="I336" s="10" t="str">
        <x:v>The next uncompleted examination, or responsible application beyond the course</x:v>
      </x:c>
      <x:c r="J336" s="10" t="str">
        <x:v>Apply the selected skill to a new audience or case.</x:v>
      </x:c>
      <x:c r="K336" s="10" t="str">
        <x:v>Planning draft</x:v>
      </x:c>
      <x:c r="L336" s="10" t="str">
        <x:v>Daily Lessons and Planned Gradebooks</x:v>
      </x:c>
    </x:row>
  </x:sheetData>
  <x:mergeCells>
    <x:mergeCell ref="A1:L1"/>
    <x:mergeCell ref="A2:L2"/>
  </x:mergeCells>
  <x:pageMargins left="0.7" right="0.7" top="0.75" bottom="0.75" header="0.3" footer="0.3"/>
  <x:tableParts count="1">
    <x:tablePart xmlns:r="http://schemas.openxmlformats.org/officeDocument/2006/relationships" r:id="Redf65d2fe10c472c"/>
  </x:tableParts>
</x:worksheet>
</file>

<file path=xl/worksheets/sheet11.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29" hidden="0" customWidth="1"/>
    <x:col min="2" max="2" width="12" hidden="0" customWidth="1"/>
    <x:col min="3" max="3" width="16" hidden="0" customWidth="1"/>
    <x:col min="4" max="4" width="47" hidden="0" customWidth="1"/>
    <x:col min="5" max="5" width="18" hidden="0" customWidth="1"/>
    <x:col min="6" max="6" width="19" hidden="0" customWidth="1"/>
    <x:col min="7" max="7" width="57" hidden="0" customWidth="1"/>
    <x:col min="8" max="8" width="40" hidden="0" customWidth="1"/>
    <x:col min="9" max="9" width="43" hidden="0" customWidth="1"/>
    <x:col min="10" max="10" width="29" hidden="0" customWidth="1"/>
    <x:col min="11" max="11" width="13" hidden="0" customWidth="1"/>
  </x:cols>
  <x:sheetData>
    <x:row r="1" ht="38" customHeight="1">
      <x:c r="A1" s="3" t="str">
        <x:v>Planned assessment register</x:v>
      </x:c>
      <x:c r="B1" s="3"/>
      <x:c r="C1" s="3"/>
      <x:c r="D1" s="3"/>
      <x:c r="E1" s="3"/>
      <x:c r="F1" s="3"/>
      <x:c r="G1" s="3"/>
      <x:c r="H1" s="3"/>
      <x:c r="I1" s="3"/>
      <x:c r="J1" s="3"/>
      <x:c r="K1" s="3"/>
    </x:row>
    <x:row r="2" ht="44" customHeight="1">
      <x:c r="A2" s="5" t="str">
        <x:v>No student scores. O/C/P are evidence methods within a bundle. Imported legacy curriculum references require meaning-based reconciliation before official gradebook export.</x:v>
      </x:c>
      <x:c r="B2" s="5"/>
      <x:c r="C2" s="5"/>
      <x:c r="D2" s="5"/>
      <x:c r="E2" s="5"/>
      <x:c r="F2" s="5"/>
      <x:c r="G2" s="5"/>
      <x:c r="H2" s="5"/>
      <x:c r="I2" s="5"/>
      <x:c r="J2" s="5"/>
      <x:c r="K2" s="5"/>
    </x:row>
    <x:row r="3">
      <x:c r="A3" s="1"/>
      <x:c r="B3" s="1"/>
      <x:c r="C3" s="1"/>
      <x:c r="D3" s="1"/>
      <x:c r="E3" s="1"/>
      <x:c r="F3" s="1"/>
      <x:c r="G3" s="1"/>
      <x:c r="H3" s="1"/>
      <x:c r="I3" s="1"/>
      <x:c r="J3" s="1"/>
      <x:c r="K3" s="1"/>
    </x:row>
    <x:row r="4" ht="34" customHeight="1">
      <x:c r="A4" s="8" t="str">
        <x:v>Assessment ID</x:v>
      </x:c>
      <x:c r="B4" s="8" t="str">
        <x:v>Course</x:v>
      </x:c>
      <x:c r="C4" s="8" t="str">
        <x:v>Planned date</x:v>
      </x:c>
      <x:c r="D4" s="8" t="str">
        <x:v>Title</x:v>
      </x:c>
      <x:c r="E4" s="8" t="str">
        <x:v>Purpose</x:v>
      </x:c>
      <x:c r="F4" s="8" t="str">
        <x:v>Primary method</x:v>
      </x:c>
      <x:c r="G4" s="8" t="str">
        <x:v>Outcome references</x:v>
      </x:c>
      <x:c r="H4" s="8" t="str">
        <x:v>Rubric</x:v>
      </x:c>
      <x:c r="I4" s="8" t="str">
        <x:v>Prediction role</x:v>
      </x:c>
      <x:c r="J4" s="8" t="str">
        <x:v>Evidence bundle</x:v>
      </x:c>
      <x:c r="K4" s="8" t="str">
        <x:v>Score</x:v>
      </x:c>
    </x:row>
    <x:row r="5" ht="72" customHeight="1">
      <x:c r="A5" s="10" t="str">
        <x:v>mm12-26-s01-a1</x:v>
      </x:c>
      <x:c r="B5" s="10" t="str">
        <x:v>MM12</x:v>
      </x:c>
      <x:c r="C5" s="12" t="n">
        <x:v>46274.5</x:v>
      </x:c>
      <x:c r="D5" s="10" t="str">
        <x:v>Photoshop and hoodie guided lab</x:v>
      </x:c>
      <x:c r="E5" s="10" t="str">
        <x:v>Form</x:v>
      </x:c>
      <x:c r="F5" s="10" t="str">
        <x:v>Obs</x:v>
      </x:c>
      <x:c r="G5" s="10" t="str">
        <x:v>ns-mm12-2015-1.1, ns-mm12-2015-1.3</x:v>
      </x:c>
      <x:c r="H5" s="10" t="str">
        <x:v>mm12-26-s01-rubric-v2</x:v>
      </x:c>
      <x:c r="I5" s="10" t="str">
        <x:v>Excluded — supported practice</x:v>
      </x:c>
      <x:c r="J5" s="10" t="str">
        <x:v>mm12-26-s01-a1</x:v>
      </x:c>
      <x:c r="K5" s="10"/>
    </x:row>
    <x:row r="6" ht="72" customHeight="1">
      <x:c r="A6" s="10" t="str">
        <x:v>mm12-26-s01-a2</x:v>
      </x:c>
      <x:c r="B6" s="10" t="str">
        <x:v>MM12</x:v>
      </x:c>
      <x:c r="C6" s="12" t="n">
        <x:v>46283.5</x:v>
      </x:c>
      <x:c r="D6" s="10" t="str">
        <x:v>Citrus Rush — changed advertisement</x:v>
      </x:c>
      <x:c r="E6" s="10" t="str">
        <x:v>Sub</x:v>
      </x:c>
      <x:c r="F6" s="10" t="str">
        <x:v>Pro</x:v>
      </x:c>
      <x:c r="G6" s="10" t="str">
        <x:v>ns-mm12-2015-1.1, ns-mm12-2015-1.3, ns-mm12-2015-1.4, ns-mm12-2015-1.5</x:v>
      </x:c>
      <x:c r="H6" s="10" t="str">
        <x:v>mm12-citrus-rush-rubric-v1</x:v>
      </x:c>
      <x:c r="I6" s="10" t="str">
        <x:v>Excluded — studio course</x:v>
      </x:c>
      <x:c r="J6" s="10" t="str">
        <x:v>mm12-citrus-rush-26</x:v>
      </x:c>
      <x:c r="K6" s="10"/>
    </x:row>
    <x:row r="7" ht="72" customHeight="1">
      <x:c r="A7" s="10" t="str">
        <x:v>mm12-26-s01-defence</x:v>
      </x:c>
      <x:c r="B7" s="10" t="str">
        <x:v>MM12</x:v>
      </x:c>
      <x:c r="C7" s="12" t="n">
        <x:v>46283.5</x:v>
      </x:c>
      <x:c r="D7" s="10" t="str">
        <x:v>Citrus Rush — file demonstration and defence</x:v>
      </x:c>
      <x:c r="E7" s="10" t="str">
        <x:v>Form</x:v>
      </x:c>
      <x:c r="F7" s="10" t="str">
        <x:v>Con</x:v>
      </x:c>
      <x:c r="G7" s="10" t="str">
        <x:v>ns-mm12-2015-1.1, ns-mm12-2015-1.3, ns-mm12-2015-1.4, ns-mm12-2015-1.5</x:v>
      </x:c>
      <x:c r="H7" s="10" t="str">
        <x:v>mm12-citrus-rush-rubric-v1</x:v>
      </x:c>
      <x:c r="I7" s="10" t="str">
        <x:v>Excluded — supporting evidence for same project</x:v>
      </x:c>
      <x:c r="J7" s="10" t="str">
        <x:v>mm12-citrus-rush-26</x:v>
      </x:c>
      <x:c r="K7" s="10"/>
    </x:row>
    <x:row r="8" ht="72" customHeight="1">
      <x:c r="A8" s="10" t="str">
        <x:v>mm12-26-s02-a1</x:v>
      </x:c>
      <x:c r="B8" s="10" t="str">
        <x:v>MM12</x:v>
      </x:c>
      <x:c r="C8" s="12" t="n">
        <x:v>46288.5</x:v>
      </x:c>
      <x:c r="D8" s="10" t="str">
        <x:v>Moon Chair practice and visual analysis</x:v>
      </x:c>
      <x:c r="E8" s="10" t="str">
        <x:v>Form</x:v>
      </x:c>
      <x:c r="F8" s="10" t="str">
        <x:v>Obs</x:v>
      </x:c>
      <x:c r="G8" s="10" t="str">
        <x:v>ns-mm12-2015-1.1, ns-mm12-2015-1.2</x:v>
      </x:c>
      <x:c r="H8" s="10" t="str">
        <x:v>mm12-26-s02-rubric-v2</x:v>
      </x:c>
      <x:c r="I8" s="10" t="str">
        <x:v>Excluded — supported practice</x:v>
      </x:c>
      <x:c r="J8" s="10" t="str">
        <x:v>mm12-26-s02-a1</x:v>
      </x:c>
      <x:c r="K8" s="10"/>
    </x:row>
    <x:row r="9" ht="72" customHeight="1">
      <x:c r="A9" s="10" t="str">
        <x:v>mm12-26-s02-a2</x:v>
      </x:c>
      <x:c r="B9" s="10" t="str">
        <x:v>MM12</x:v>
      </x:c>
      <x:c r="C9" s="12" t="n">
        <x:v>46296.5</x:v>
      </x:c>
      <x:c r="D9" s="10" t="str">
        <x:v>Original surreal composite</x:v>
      </x:c>
      <x:c r="E9" s="10" t="str">
        <x:v>Sub</x:v>
      </x:c>
      <x:c r="F9" s="10" t="str">
        <x:v>Pro</x:v>
      </x:c>
      <x:c r="G9" s="10" t="str">
        <x:v>ns-mm12-2015-1.1, ns-mm12-2015-1.2, ns-mm12-2015-1.4, ns-mm12-2015-1.5</x:v>
      </x:c>
      <x:c r="H9" s="10" t="str">
        <x:v>mm12-26-s02-rubric-v2</x:v>
      </x:c>
      <x:c r="I9" s="10" t="str">
        <x:v>Excluded — studio course</x:v>
      </x:c>
      <x:c r="J9" s="10" t="str">
        <x:v>mm12-26-s02-a2</x:v>
      </x:c>
      <x:c r="K9" s="10"/>
    </x:row>
    <x:row r="10" ht="72" customHeight="1">
      <x:c r="A10" s="10" t="str">
        <x:v>mm12-26-s02-defence</x:v>
      </x:c>
      <x:c r="B10" s="10" t="str">
        <x:v>MM12</x:v>
      </x:c>
      <x:c r="C10" s="12" t="n">
        <x:v>46296.5</x:v>
      </x:c>
      <x:c r="D10" s="10" t="str">
        <x:v>S02 individual design / technical defence</x:v>
      </x:c>
      <x:c r="E10" s="10" t="str">
        <x:v>Form</x:v>
      </x:c>
      <x:c r="F10" s="10" t="str">
        <x:v>Con</x:v>
      </x:c>
      <x:c r="G10" s="10" t="str">
        <x:v>ns-mm12-2015-1.4, ns-mm12-2015-1.5</x:v>
      </x:c>
      <x:c r="H10" s="10" t="str">
        <x:v>mm12-26-s02-rubric-v2</x:v>
      </x:c>
      <x:c r="I10" s="10" t="str">
        <x:v>Excluded — supporting evidence for same project</x:v>
      </x:c>
      <x:c r="J10" s="10" t="str">
        <x:v>mm12-26-s02-defence</x:v>
      </x:c>
      <x:c r="K10" s="10"/>
    </x:row>
    <x:row r="11" ht="72" customHeight="1">
      <x:c r="A11" s="10" t="str">
        <x:v>mm12-26-s03-a1</x:v>
      </x:c>
      <x:c r="B11" s="10" t="str">
        <x:v>MM12</x:v>
      </x:c>
      <x:c r="C11" s="12" t="n">
        <x:v>46303.5</x:v>
      </x:c>
      <x:c r="D11" s="10" t="str">
        <x:v>Lighting and composition contact sheet</x:v>
      </x:c>
      <x:c r="E11" s="10" t="str">
        <x:v>Form</x:v>
      </x:c>
      <x:c r="F11" s="10" t="str">
        <x:v>Obs</x:v>
      </x:c>
      <x:c r="G11" s="10" t="str">
        <x:v>ns-mm12-2015-1.2, ns-mm12-2015-1.3</x:v>
      </x:c>
      <x:c r="H11" s="10" t="str">
        <x:v>mm12-26-s03-rubric-v2</x:v>
      </x:c>
      <x:c r="I11" s="10" t="str">
        <x:v>Excluded — supported practice</x:v>
      </x:c>
      <x:c r="J11" s="10" t="str">
        <x:v>mm12-26-s03-a1</x:v>
      </x:c>
      <x:c r="K11" s="10"/>
    </x:row>
    <x:row r="12" ht="72" customHeight="1">
      <x:c r="A12" s="10" t="str">
        <x:v>mm12-26-s03-a2</x:v>
      </x:c>
      <x:c r="B12" s="10" t="str">
        <x:v>MM12</x:v>
      </x:c>
      <x:c r="C12" s="12" t="n">
        <x:v>46310.5</x:v>
      </x:c>
      <x:c r="D12" s="10" t="str">
        <x:v>Original photography composite</x:v>
      </x:c>
      <x:c r="E12" s="10" t="str">
        <x:v>Sub</x:v>
      </x:c>
      <x:c r="F12" s="10" t="str">
        <x:v>Pro</x:v>
      </x:c>
      <x:c r="G12" s="10" t="str">
        <x:v>ns-mm12-2015-1.2, ns-mm12-2015-1.3, ns-mm12-2015-1.4, ns-mm12-2015-1.5</x:v>
      </x:c>
      <x:c r="H12" s="10" t="str">
        <x:v>mm12-26-s03-rubric-v2</x:v>
      </x:c>
      <x:c r="I12" s="10" t="str">
        <x:v>Excluded — studio course</x:v>
      </x:c>
      <x:c r="J12" s="10" t="str">
        <x:v>mm12-26-s03-a2</x:v>
      </x:c>
      <x:c r="K12" s="10"/>
    </x:row>
    <x:row r="13" ht="72" customHeight="1">
      <x:c r="A13" s="10" t="str">
        <x:v>mm12-26-s03-defence</x:v>
      </x:c>
      <x:c r="B13" s="10" t="str">
        <x:v>MM12</x:v>
      </x:c>
      <x:c r="C13" s="12" t="n">
        <x:v>46310.5</x:v>
      </x:c>
      <x:c r="D13" s="10" t="str">
        <x:v>S03 individual design / technical defence</x:v>
      </x:c>
      <x:c r="E13" s="10" t="str">
        <x:v>Form</x:v>
      </x:c>
      <x:c r="F13" s="10" t="str">
        <x:v>Con</x:v>
      </x:c>
      <x:c r="G13" s="10" t="str">
        <x:v>ns-mm12-2015-1.4, ns-mm12-2015-1.5</x:v>
      </x:c>
      <x:c r="H13" s="10" t="str">
        <x:v>mm12-26-s03-rubric-v2</x:v>
      </x:c>
      <x:c r="I13" s="10" t="str">
        <x:v>Excluded — supporting evidence for same project</x:v>
      </x:c>
      <x:c r="J13" s="10" t="str">
        <x:v>mm12-26-s03-defence</x:v>
      </x:c>
      <x:c r="K13" s="10"/>
    </x:row>
    <x:row r="14" ht="72" customHeight="1">
      <x:c r="A14" s="10" t="str">
        <x:v>mm12-26-s04-a1</x:v>
      </x:c>
      <x:c r="B14" s="10" t="str">
        <x:v>MM12</x:v>
      </x:c>
      <x:c r="C14" s="12" t="n">
        <x:v>46321.5</x:v>
      </x:c>
      <x:c r="D14" s="10" t="str">
        <x:v>Campaign brief and layout lab</x:v>
      </x:c>
      <x:c r="E14" s="10" t="str">
        <x:v>Form</x:v>
      </x:c>
      <x:c r="F14" s="10" t="str">
        <x:v>Obs</x:v>
      </x:c>
      <x:c r="G14" s="10" t="str">
        <x:v>ns-mm12-2015-1.4, ns-mm12-2015-1.5</x:v>
      </x:c>
      <x:c r="H14" s="10" t="str">
        <x:v>mm12-26-s04-rubric-v2</x:v>
      </x:c>
      <x:c r="I14" s="10" t="str">
        <x:v>Excluded — supported practice</x:v>
      </x:c>
      <x:c r="J14" s="10" t="str">
        <x:v>mm12-26-s04-a1</x:v>
      </x:c>
      <x:c r="K14" s="10"/>
    </x:row>
    <x:row r="15" ht="72" customHeight="1">
      <x:c r="A15" s="10" t="str">
        <x:v>mm12-26-s04-a2</x:v>
      </x:c>
      <x:c r="B15" s="10" t="str">
        <x:v>MM12</x:v>
      </x:c>
      <x:c r="C15" s="12" t="n">
        <x:v>46325.5</x:v>
      </x:c>
      <x:c r="D15" s="10" t="str">
        <x:v>Static campaign for a school or community brief</x:v>
      </x:c>
      <x:c r="E15" s="10" t="str">
        <x:v>Sub</x:v>
      </x:c>
      <x:c r="F15" s="10" t="str">
        <x:v>Pro</x:v>
      </x:c>
      <x:c r="G15" s="10" t="str">
        <x:v>ns-mm12-2015-1.4, ns-mm12-2015-1.5, ns-mm12-2015-4.1, ns-mm12-2015-4.2</x:v>
      </x:c>
      <x:c r="H15" s="10" t="str">
        <x:v>mm12-26-s04-rubric-v2</x:v>
      </x:c>
      <x:c r="I15" s="10" t="str">
        <x:v>Excluded — studio course</x:v>
      </x:c>
      <x:c r="J15" s="10" t="str">
        <x:v>mm12-26-s04-a2</x:v>
      </x:c>
      <x:c r="K15" s="10"/>
    </x:row>
    <x:row r="16" ht="72" customHeight="1">
      <x:c r="A16" s="10" t="str">
        <x:v>mm12-26-s04-defence</x:v>
      </x:c>
      <x:c r="B16" s="10" t="str">
        <x:v>MM12</x:v>
      </x:c>
      <x:c r="C16" s="12" t="n">
        <x:v>46325.5</x:v>
      </x:c>
      <x:c r="D16" s="10" t="str">
        <x:v>S04 individual design / technical defence</x:v>
      </x:c>
      <x:c r="E16" s="10" t="str">
        <x:v>Form</x:v>
      </x:c>
      <x:c r="F16" s="10" t="str">
        <x:v>Con</x:v>
      </x:c>
      <x:c r="G16" s="10" t="str">
        <x:v>ns-mm12-2015-4.1, ns-mm12-2015-4.2</x:v>
      </x:c>
      <x:c r="H16" s="10" t="str">
        <x:v>mm12-26-s04-rubric-v2</x:v>
      </x:c>
      <x:c r="I16" s="10" t="str">
        <x:v>Excluded — supporting evidence for same project</x:v>
      </x:c>
      <x:c r="J16" s="10" t="str">
        <x:v>mm12-26-s04-defence</x:v>
      </x:c>
      <x:c r="K16" s="10"/>
    </x:row>
    <x:row r="17" ht="72" customHeight="1">
      <x:c r="A17" s="10" t="str">
        <x:v>mm12-26-s05-a1</x:v>
      </x:c>
      <x:c r="B17" s="10" t="str">
        <x:v>MM12</x:v>
      </x:c>
      <x:c r="C17" s="12" t="n">
        <x:v>46332.5</x:v>
      </x:c>
      <x:c r="D17" s="10" t="str">
        <x:v>Keyframe and motion-language lab</x:v>
      </x:c>
      <x:c r="E17" s="10" t="str">
        <x:v>Form</x:v>
      </x:c>
      <x:c r="F17" s="10" t="str">
        <x:v>Obs</x:v>
      </x:c>
      <x:c r="G17" s="10" t="str">
        <x:v>ns-mm12-2015-2.1, ns-mm12-2015-2.2</x:v>
      </x:c>
      <x:c r="H17" s="10" t="str">
        <x:v>mm12-26-s05-rubric-v2</x:v>
      </x:c>
      <x:c r="I17" s="10" t="str">
        <x:v>Excluded — supported practice</x:v>
      </x:c>
      <x:c r="J17" s="10" t="str">
        <x:v>mm12-26-s05-a1</x:v>
      </x:c>
      <x:c r="K17" s="10"/>
    </x:row>
    <x:row r="18" ht="72" customHeight="1">
      <x:c r="A18" s="10" t="str">
        <x:v>mm12-26-s05-a2</x:v>
      </x:c>
      <x:c r="B18" s="10" t="str">
        <x:v>MM12</x:v>
      </x:c>
      <x:c r="C18" s="12" t="n">
        <x:v>46339.5</x:v>
      </x:c>
      <x:c r="D18" s="10" t="str">
        <x:v>Silent motion advertisement</x:v>
      </x:c>
      <x:c r="E18" s="10" t="str">
        <x:v>Sub</x:v>
      </x:c>
      <x:c r="F18" s="10" t="str">
        <x:v>Pro</x:v>
      </x:c>
      <x:c r="G18" s="10" t="str">
        <x:v>ns-mm12-2015-2.1, ns-mm12-2015-2.2, ns-mm12-2015-2.3, ns-mm12-2015-2.4, ns-mm12-2015-2.5</x:v>
      </x:c>
      <x:c r="H18" s="10" t="str">
        <x:v>mm12-26-s05-rubric-v2</x:v>
      </x:c>
      <x:c r="I18" s="10" t="str">
        <x:v>Excluded — studio course</x:v>
      </x:c>
      <x:c r="J18" s="10" t="str">
        <x:v>mm12-26-s05-a2</x:v>
      </x:c>
      <x:c r="K18" s="10"/>
    </x:row>
    <x:row r="19" ht="72" customHeight="1">
      <x:c r="A19" s="10" t="str">
        <x:v>mm12-26-s05-defence</x:v>
      </x:c>
      <x:c r="B19" s="10" t="str">
        <x:v>MM12</x:v>
      </x:c>
      <x:c r="C19" s="12" t="n">
        <x:v>46339.5</x:v>
      </x:c>
      <x:c r="D19" s="10" t="str">
        <x:v>S05 individual design / technical defence</x:v>
      </x:c>
      <x:c r="E19" s="10" t="str">
        <x:v>Form</x:v>
      </x:c>
      <x:c r="F19" s="10" t="str">
        <x:v>Con</x:v>
      </x:c>
      <x:c r="G19" s="10" t="str">
        <x:v>ns-mm12-2015-2.4, ns-mm12-2015-2.5</x:v>
      </x:c>
      <x:c r="H19" s="10" t="str">
        <x:v>mm12-26-s05-rubric-v2</x:v>
      </x:c>
      <x:c r="I19" s="10" t="str">
        <x:v>Excluded — supporting evidence for same project</x:v>
      </x:c>
      <x:c r="J19" s="10" t="str">
        <x:v>mm12-26-s05-defence</x:v>
      </x:c>
      <x:c r="K19" s="10"/>
    </x:row>
    <x:row r="20" ht="72" customHeight="1">
      <x:c r="A20" s="10" t="str">
        <x:v>mm12-26-s06-a1</x:v>
      </x:c>
      <x:c r="B20" s="10" t="str">
        <x:v>MM12</x:v>
      </x:c>
      <x:c r="C20" s="12" t="n">
        <x:v>46349.5</x:v>
      </x:c>
      <x:c r="D20" s="10" t="str">
        <x:v>Audio capture and edit lab</x:v>
      </x:c>
      <x:c r="E20" s="10" t="str">
        <x:v>Form</x:v>
      </x:c>
      <x:c r="F20" s="10" t="str">
        <x:v>Obs</x:v>
      </x:c>
      <x:c r="G20" s="10" t="str">
        <x:v>ns-mm12-2015-3.1, ns-mm12-2015-3.2</x:v>
      </x:c>
      <x:c r="H20" s="10" t="str">
        <x:v>mm12-26-s06-rubric-v2</x:v>
      </x:c>
      <x:c r="I20" s="10" t="str">
        <x:v>Excluded — supported practice</x:v>
      </x:c>
      <x:c r="J20" s="10" t="str">
        <x:v>mm12-26-s06-a1</x:v>
      </x:c>
      <x:c r="K20" s="10"/>
    </x:row>
    <x:row r="21" ht="72" customHeight="1">
      <x:c r="A21" s="10" t="str">
        <x:v>mm12-26-s06-a2</x:v>
      </x:c>
      <x:c r="B21" s="10" t="str">
        <x:v>MM12</x:v>
      </x:c>
      <x:c r="C21" s="12" t="n">
        <x:v>46353.5</x:v>
      </x:c>
      <x:c r="D21" s="10" t="str">
        <x:v>Sound story and comparative defence</x:v>
      </x:c>
      <x:c r="E21" s="10" t="str">
        <x:v>Sub</x:v>
      </x:c>
      <x:c r="F21" s="10" t="str">
        <x:v>Pro</x:v>
      </x:c>
      <x:c r="G21" s="10" t="str">
        <x:v>ns-mm12-2015-3.1, ns-mm12-2015-3.2, ns-mm12-2015-3.3, ns-mm12-2015-3.4, ns-mm12-2015-3.5</x:v>
      </x:c>
      <x:c r="H21" s="10" t="str">
        <x:v>mm12-26-s06-rubric-v2</x:v>
      </x:c>
      <x:c r="I21" s="10" t="str">
        <x:v>Excluded — studio course</x:v>
      </x:c>
      <x:c r="J21" s="10" t="str">
        <x:v>mm12-26-s06-a2</x:v>
      </x:c>
      <x:c r="K21" s="10"/>
    </x:row>
    <x:row r="22" ht="72" customHeight="1">
      <x:c r="A22" s="10" t="str">
        <x:v>mm12-26-s06-defence</x:v>
      </x:c>
      <x:c r="B22" s="10" t="str">
        <x:v>MM12</x:v>
      </x:c>
      <x:c r="C22" s="12" t="n">
        <x:v>46353.5</x:v>
      </x:c>
      <x:c r="D22" s="10" t="str">
        <x:v>S06 individual design / technical defence</x:v>
      </x:c>
      <x:c r="E22" s="10" t="str">
        <x:v>Form</x:v>
      </x:c>
      <x:c r="F22" s="10" t="str">
        <x:v>Con</x:v>
      </x:c>
      <x:c r="G22" s="10" t="str">
        <x:v>ns-mm12-2015-3.4, ns-mm12-2015-3.5</x:v>
      </x:c>
      <x:c r="H22" s="10" t="str">
        <x:v>mm12-26-s06-rubric-v2</x:v>
      </x:c>
      <x:c r="I22" s="10" t="str">
        <x:v>Excluded — supporting evidence for same project</x:v>
      </x:c>
      <x:c r="J22" s="10" t="str">
        <x:v>mm12-26-s06-defence</x:v>
      </x:c>
      <x:c r="K22" s="10"/>
    </x:row>
    <x:row r="23" ht="72" customHeight="1">
      <x:c r="A23" s="10" t="str">
        <x:v>mm12-26-s07-a1</x:v>
      </x:c>
      <x:c r="B23" s="10" t="str">
        <x:v>MM12</x:v>
      </x:c>
      <x:c r="C23" s="12" t="n">
        <x:v>46364.5</x:v>
      </x:c>
      <x:c r="D23" s="10" t="str">
        <x:v>3D asset and render lab</x:v>
      </x:c>
      <x:c r="E23" s="10" t="str">
        <x:v>Form</x:v>
      </x:c>
      <x:c r="F23" s="10" t="str">
        <x:v>Obs</x:v>
      </x:c>
      <x:c r="G23" s="10" t="str">
        <x:v>ns-mm12-2015-2.1, ns-mm12-2015-2.3</x:v>
      </x:c>
      <x:c r="H23" s="10" t="str">
        <x:v>mm12-26-s07-rubric-v2</x:v>
      </x:c>
      <x:c r="I23" s="10" t="str">
        <x:v>Excluded — supported practice</x:v>
      </x:c>
      <x:c r="J23" s="10" t="str">
        <x:v>mm12-26-s07-a1</x:v>
      </x:c>
      <x:c r="K23" s="10"/>
    </x:row>
    <x:row r="24" ht="72" customHeight="1">
      <x:c r="A24" s="10" t="str">
        <x:v>mm12-26-s07-a2</x:v>
      </x:c>
      <x:c r="B24" s="10" t="str">
        <x:v>MM12</x:v>
      </x:c>
      <x:c r="C24" s="12" t="n">
        <x:v>46370.5</x:v>
      </x:c>
      <x:c r="D24" s="10" t="str">
        <x:v>Motion product spot with integrated sound</x:v>
      </x:c>
      <x:c r="E24" s="10" t="str">
        <x:v>Sub</x:v>
      </x:c>
      <x:c r="F24" s="10" t="str">
        <x:v>Pro</x:v>
      </x:c>
      <x:c r="G24" s="10" t="str">
        <x:v>ns-mm12-2015-2.1, ns-mm12-2015-2.3, ns-mm12-2015-2.4, ns-mm12-2015-2.5, ns-mm12-2015-4.1</x:v>
      </x:c>
      <x:c r="H24" s="10" t="str">
        <x:v>mm12-26-s07-rubric-v2</x:v>
      </x:c>
      <x:c r="I24" s="10" t="str">
        <x:v>Excluded — studio course</x:v>
      </x:c>
      <x:c r="J24" s="10" t="str">
        <x:v>mm12-26-s07-a2</x:v>
      </x:c>
      <x:c r="K24" s="10"/>
    </x:row>
    <x:row r="25" ht="72" customHeight="1">
      <x:c r="A25" s="10" t="str">
        <x:v>mm12-26-s07-defence</x:v>
      </x:c>
      <x:c r="B25" s="10" t="str">
        <x:v>MM12</x:v>
      </x:c>
      <x:c r="C25" s="12" t="n">
        <x:v>46370.5</x:v>
      </x:c>
      <x:c r="D25" s="10" t="str">
        <x:v>S07 individual design / technical defence</x:v>
      </x:c>
      <x:c r="E25" s="10" t="str">
        <x:v>Form</x:v>
      </x:c>
      <x:c r="F25" s="10" t="str">
        <x:v>Con</x:v>
      </x:c>
      <x:c r="G25" s="10" t="str">
        <x:v>ns-mm12-2015-2.5, ns-mm12-2015-4.1</x:v>
      </x:c>
      <x:c r="H25" s="10" t="str">
        <x:v>mm12-26-s07-rubric-v2</x:v>
      </x:c>
      <x:c r="I25" s="10" t="str">
        <x:v>Excluded — supporting evidence for same project</x:v>
      </x:c>
      <x:c r="J25" s="10" t="str">
        <x:v>mm12-26-s07-defence</x:v>
      </x:c>
      <x:c r="K25" s="10"/>
    </x:row>
    <x:row r="26" ht="72" customHeight="1">
      <x:c r="A26" s="10" t="str">
        <x:v>mm12-26-s08-a1</x:v>
      </x:c>
      <x:c r="B26" s="10" t="str">
        <x:v>MM12</x:v>
      </x:c>
      <x:c r="C26" s="12" t="n">
        <x:v>46392.5</x:v>
      </x:c>
      <x:c r="D26" s="10" t="str">
        <x:v>Team treatment and production review</x:v>
      </x:c>
      <x:c r="E26" s="10" t="str">
        <x:v>Form</x:v>
      </x:c>
      <x:c r="F26" s="10" t="str">
        <x:v>Obs</x:v>
      </x:c>
      <x:c r="G26" s="10" t="str">
        <x:v>ns-mm12-2015-4.1, ns-mm12-2015-4.2</x:v>
      </x:c>
      <x:c r="H26" s="10" t="str">
        <x:v>mm12-26-s08-rubric-v2</x:v>
      </x:c>
      <x:c r="I26" s="10" t="str">
        <x:v>Excluded — supported practice</x:v>
      </x:c>
      <x:c r="J26" s="10" t="str">
        <x:v>mm12-26-s08-a1</x:v>
      </x:c>
      <x:c r="K26" s="10"/>
    </x:row>
    <x:row r="27" ht="72" customHeight="1">
      <x:c r="A27" s="10" t="str">
        <x:v>mm12-26-s08-a2</x:v>
      </x:c>
      <x:c r="B27" s="10" t="str">
        <x:v>MM12</x:v>
      </x:c>
      <x:c r="C27" s="12" t="n">
        <x:v>46398.5</x:v>
      </x:c>
      <x:c r="D27" s="10" t="str">
        <x:v>Collaborative multimedia campaign</x:v>
      </x:c>
      <x:c r="E27" s="10" t="str">
        <x:v>Sub</x:v>
      </x:c>
      <x:c r="F27" s="10" t="str">
        <x:v>Pro</x:v>
      </x:c>
      <x:c r="G27" s="10" t="str">
        <x:v>ns-mm12-2015-4.1, ns-mm12-2015-4.2, ns-mm12-2015-4.3, ns-mm12-2015-2.5, ns-mm12-2015-3.5</x:v>
      </x:c>
      <x:c r="H27" s="10" t="str">
        <x:v>mm12-26-s08-rubric-v2</x:v>
      </x:c>
      <x:c r="I27" s="10" t="str">
        <x:v>Excluded — studio course</x:v>
      </x:c>
      <x:c r="J27" s="10" t="str">
        <x:v>mm12-26-s08-a2</x:v>
      </x:c>
      <x:c r="K27" s="10"/>
    </x:row>
    <x:row r="28" ht="72" customHeight="1">
      <x:c r="A28" s="10" t="str">
        <x:v>mm12-26-s08-defence</x:v>
      </x:c>
      <x:c r="B28" s="10" t="str">
        <x:v>MM12</x:v>
      </x:c>
      <x:c r="C28" s="12" t="n">
        <x:v>46398.5</x:v>
      </x:c>
      <x:c r="D28" s="10" t="str">
        <x:v>S08 individual design / technical defence</x:v>
      </x:c>
      <x:c r="E28" s="10" t="str">
        <x:v>Form</x:v>
      </x:c>
      <x:c r="F28" s="10" t="str">
        <x:v>Con</x:v>
      </x:c>
      <x:c r="G28" s="10" t="str">
        <x:v>ns-mm12-2015-2.5, ns-mm12-2015-3.5</x:v>
      </x:c>
      <x:c r="H28" s="10" t="str">
        <x:v>mm12-26-s08-rubric-v2</x:v>
      </x:c>
      <x:c r="I28" s="10" t="str">
        <x:v>Excluded — supporting evidence for same project</x:v>
      </x:c>
      <x:c r="J28" s="10" t="str">
        <x:v>mm12-26-s08-defence</x:v>
      </x:c>
      <x:c r="K28" s="10"/>
    </x:row>
    <x:row r="29" ht="72" customHeight="1">
      <x:c r="A29" s="10" t="str">
        <x:v>mm12-26-s09-a1</x:v>
      </x:c>
      <x:c r="B29" s="10" t="str">
        <x:v>MM12</x:v>
      </x:c>
      <x:c r="C29" s="12" t="n">
        <x:v>46405.5</x:v>
      </x:c>
      <x:c r="D29" s="10" t="str">
        <x:v>Portfolio selection and career comparison</x:v>
      </x:c>
      <x:c r="E29" s="10" t="str">
        <x:v>Form</x:v>
      </x:c>
      <x:c r="F29" s="10" t="str">
        <x:v>Obs</x:v>
      </x:c>
      <x:c r="G29" s="10" t="str">
        <x:v>ns-mm12-2015-4.4, ns-mm12-2015-4.5</x:v>
      </x:c>
      <x:c r="H29" s="10" t="str">
        <x:v>mm12-26-s09-rubric-v2</x:v>
      </x:c>
      <x:c r="I29" s="10" t="str">
        <x:v>Excluded — supported practice</x:v>
      </x:c>
      <x:c r="J29" s="10" t="str">
        <x:v>mm12-26-s09-a1</x:v>
      </x:c>
      <x:c r="K29" s="10"/>
    </x:row>
    <x:row r="30" ht="72" customHeight="1">
      <x:c r="A30" s="10" t="str">
        <x:v>mm12-26-s09-a2</x:v>
      </x:c>
      <x:c r="B30" s="10" t="str">
        <x:v>MM12</x:v>
      </x:c>
      <x:c r="C30" s="12" t="n">
        <x:v>46409.5</x:v>
      </x:c>
      <x:c r="D30" s="10" t="str">
        <x:v>Personal portfolio and live transfer defence</x:v>
      </x:c>
      <x:c r="E30" s="10" t="str">
        <x:v>Sub</x:v>
      </x:c>
      <x:c r="F30" s="10" t="str">
        <x:v>Pro</x:v>
      </x:c>
      <x:c r="G30" s="10" t="str">
        <x:v>ns-mm12-2015-4.4, ns-mm12-2015-4.5, ns-mm12-2015-4.1</x:v>
      </x:c>
      <x:c r="H30" s="10" t="str">
        <x:v>mm12-26-s09-rubric-v2</x:v>
      </x:c>
      <x:c r="I30" s="10" t="str">
        <x:v>Excluded — studio course</x:v>
      </x:c>
      <x:c r="J30" s="10" t="str">
        <x:v>mm12-26-s09-a2</x:v>
      </x:c>
      <x:c r="K30" s="10"/>
    </x:row>
    <x:row r="31" ht="72" customHeight="1">
      <x:c r="A31" s="10" t="str">
        <x:v>mm12-26-s09-defence</x:v>
      </x:c>
      <x:c r="B31" s="10" t="str">
        <x:v>MM12</x:v>
      </x:c>
      <x:c r="C31" s="12" t="n">
        <x:v>46409.5</x:v>
      </x:c>
      <x:c r="D31" s="10" t="str">
        <x:v>S09 individual design / technical defence</x:v>
      </x:c>
      <x:c r="E31" s="10" t="str">
        <x:v>Form</x:v>
      </x:c>
      <x:c r="F31" s="10" t="str">
        <x:v>Con</x:v>
      </x:c>
      <x:c r="G31" s="10" t="str">
        <x:v>ns-mm12-2015-4.5, ns-mm12-2015-4.1</x:v>
      </x:c>
      <x:c r="H31" s="10" t="str">
        <x:v>mm12-26-s09-rubric-v2</x:v>
      </x:c>
      <x:c r="I31" s="10" t="str">
        <x:v>Excluded — supporting evidence for same project</x:v>
      </x:c>
      <x:c r="J31" s="10" t="str">
        <x:v>mm12-26-s09-defence</x:v>
      </x:c>
      <x:c r="K31" s="10"/>
    </x:row>
    <x:row r="32" ht="72" customHeight="1">
      <x:c r="A32" s="10" t="str">
        <x:v>com11-26-s01-a1</x:v>
      </x:c>
      <x:c r="B32" s="10" t="str">
        <x:v>COM11</x:v>
      </x:c>
      <x:c r="C32" s="12" t="n">
        <x:v>46274.5</x:v>
      </x:c>
      <x:c r="D32" s="10" t="str">
        <x:v>History career and materials mini-lab</x:v>
      </x:c>
      <x:c r="E32" s="10" t="str">
        <x:v>Form</x:v>
      </x:c>
      <x:c r="F32" s="10" t="str">
        <x:v>Obs</x:v>
      </x:c>
      <x:c r="G32" s="10" t="str">
        <x:v>communications-technology-11-1-1, communications-technology-11-1-2</x:v>
      </x:c>
      <x:c r="H32" s="10" t="str">
        <x:v>com11-26-s01-rubric-v2</x:v>
      </x:c>
      <x:c r="I32" s="10" t="str">
        <x:v>Excluded — supported practice</x:v>
      </x:c>
      <x:c r="J32" s="10" t="str">
        <x:v>com11-26-s01-a1</x:v>
      </x:c>
      <x:c r="K32" s="10"/>
    </x:row>
    <x:row r="33" ht="72" customHeight="1">
      <x:c r="A33" s="10" t="str">
        <x:v>com11-26-s01-a2</x:v>
      </x:c>
      <x:c r="B33" s="10" t="str">
        <x:v>COM11</x:v>
      </x:c>
      <x:c r="C33" s="12" t="n">
        <x:v>46283.5</x:v>
      </x:c>
      <x:c r="D33" s="10" t="str">
        <x:v>Citrus Rush — changed advertisement</x:v>
      </x:c>
      <x:c r="E33" s="10" t="str">
        <x:v>Sub</x:v>
      </x:c>
      <x:c r="F33" s="10" t="str">
        <x:v>Pro</x:v>
      </x:c>
      <x:c r="G33" s="10" t="str">
        <x:v>communications-technology-11-1-4, communications-technology-11-4-1, communications-technology-11-4-3, communications-technology-11-4-4</x:v>
      </x:c>
      <x:c r="H33" s="10" t="str">
        <x:v>com11-citrus-rush-rubric-v1</x:v>
      </x:c>
      <x:c r="I33" s="10" t="str">
        <x:v>Excluded — studio course</x:v>
      </x:c>
      <x:c r="J33" s="10" t="str">
        <x:v>com11-citrus-rush-26</x:v>
      </x:c>
      <x:c r="K33" s="10"/>
    </x:row>
    <x:row r="34" ht="72" customHeight="1">
      <x:c r="A34" s="10" t="str">
        <x:v>com11-26-s01-defence</x:v>
      </x:c>
      <x:c r="B34" s="10" t="str">
        <x:v>COM11</x:v>
      </x:c>
      <x:c r="C34" s="12" t="n">
        <x:v>46283.5</x:v>
      </x:c>
      <x:c r="D34" s="10" t="str">
        <x:v>Citrus Rush — file demonstration and defence</x:v>
      </x:c>
      <x:c r="E34" s="10" t="str">
        <x:v>Form</x:v>
      </x:c>
      <x:c r="F34" s="10" t="str">
        <x:v>Con</x:v>
      </x:c>
      <x:c r="G34" s="10" t="str">
        <x:v>communications-technology-11-1-4, communications-technology-11-4-1, communications-technology-11-4-3, communications-technology-11-4-4</x:v>
      </x:c>
      <x:c r="H34" s="10" t="str">
        <x:v>com11-citrus-rush-rubric-v1</x:v>
      </x:c>
      <x:c r="I34" s="10" t="str">
        <x:v>Excluded — supporting evidence for same project</x:v>
      </x:c>
      <x:c r="J34" s="10" t="str">
        <x:v>com11-citrus-rush-26</x:v>
      </x:c>
      <x:c r="K34" s="10"/>
    </x:row>
    <x:row r="35" ht="72" customHeight="1">
      <x:c r="A35" s="10" t="str">
        <x:v>com11-26-s02-a1</x:v>
      </x:c>
      <x:c r="B35" s="10" t="str">
        <x:v>COM11</x:v>
      </x:c>
      <x:c r="C35" s="12" t="n">
        <x:v>46288.5</x:v>
      </x:c>
      <x:c r="D35" s="10" t="str">
        <x:v>Colour typography and export lab</x:v>
      </x:c>
      <x:c r="E35" s="10" t="str">
        <x:v>Form</x:v>
      </x:c>
      <x:c r="F35" s="10" t="str">
        <x:v>Obs</x:v>
      </x:c>
      <x:c r="G35" s="10" t="str">
        <x:v>communications-technology-11-4-1, communications-technology-11-4-2</x:v>
      </x:c>
      <x:c r="H35" s="10" t="str">
        <x:v>com11-26-s02-rubric-v2</x:v>
      </x:c>
      <x:c r="I35" s="10" t="str">
        <x:v>Excluded — supported practice</x:v>
      </x:c>
      <x:c r="J35" s="10" t="str">
        <x:v>com11-26-s02-a1</x:v>
      </x:c>
      <x:c r="K35" s="10"/>
    </x:row>
    <x:row r="36" ht="72" customHeight="1">
      <x:c r="A36" s="10" t="str">
        <x:v>com11-26-s02-a2</x:v>
      </x:c>
      <x:c r="B36" s="10" t="str">
        <x:v>COM11</x:v>
      </x:c>
      <x:c r="C36" s="12" t="n">
        <x:v>46296.5</x:v>
      </x:c>
      <x:c r="D36" s="10" t="str">
        <x:v>Village identity and signage kit</x:v>
      </x:c>
      <x:c r="E36" s="10" t="str">
        <x:v>Sub</x:v>
      </x:c>
      <x:c r="F36" s="10" t="str">
        <x:v>Pro</x:v>
      </x:c>
      <x:c r="G36" s="10" t="str">
        <x:v>communications-technology-11-4-1, communications-technology-11-4-2, communications-technology-11-4-3, communications-technology-11-4-4, communications-technology-11-4-5, communications-technology-11-1-4</x:v>
      </x:c>
      <x:c r="H36" s="10" t="str">
        <x:v>com11-26-s02-rubric-v2</x:v>
      </x:c>
      <x:c r="I36" s="10" t="str">
        <x:v>Excluded — studio course</x:v>
      </x:c>
      <x:c r="J36" s="10" t="str">
        <x:v>com11-26-s02-a2</x:v>
      </x:c>
      <x:c r="K36" s="10"/>
    </x:row>
    <x:row r="37" ht="72" customHeight="1">
      <x:c r="A37" s="10" t="str">
        <x:v>com11-26-s02-defence</x:v>
      </x:c>
      <x:c r="B37" s="10" t="str">
        <x:v>COM11</x:v>
      </x:c>
      <x:c r="C37" s="12" t="n">
        <x:v>46296.5</x:v>
      </x:c>
      <x:c r="D37" s="10" t="str">
        <x:v>S02 individual design / technical defence</x:v>
      </x:c>
      <x:c r="E37" s="10" t="str">
        <x:v>Form</x:v>
      </x:c>
      <x:c r="F37" s="10" t="str">
        <x:v>Con</x:v>
      </x:c>
      <x:c r="G37" s="10" t="str">
        <x:v>communications-technology-11-4-5, communications-technology-11-1-4</x:v>
      </x:c>
      <x:c r="H37" s="10" t="str">
        <x:v>com11-26-s02-rubric-v2</x:v>
      </x:c>
      <x:c r="I37" s="10" t="str">
        <x:v>Excluded — supporting evidence for same project</x:v>
      </x:c>
      <x:c r="J37" s="10" t="str">
        <x:v>com11-26-s02-defence</x:v>
      </x:c>
      <x:c r="K37" s="10"/>
    </x:row>
    <x:row r="38" ht="72" customHeight="1">
      <x:c r="A38" s="10" t="str">
        <x:v>com11-26-s03-a1</x:v>
      </x:c>
      <x:c r="B38" s="10" t="str">
        <x:v>COM11</x:v>
      </x:c>
      <x:c r="C38" s="12" t="n">
        <x:v>46303.5</x:v>
      </x:c>
      <x:c r="D38" s="10" t="str">
        <x:v>Camera and lighting contact sheet</x:v>
      </x:c>
      <x:c r="E38" s="10" t="str">
        <x:v>Form</x:v>
      </x:c>
      <x:c r="F38" s="10" t="str">
        <x:v>Obs</x:v>
      </x:c>
      <x:c r="G38" s="10" t="str">
        <x:v>communications-technology-11-2-1, communications-technology-11-2-2</x:v>
      </x:c>
      <x:c r="H38" s="10" t="str">
        <x:v>com11-26-s03-rubric-v2</x:v>
      </x:c>
      <x:c r="I38" s="10" t="str">
        <x:v>Excluded — supported practice</x:v>
      </x:c>
      <x:c r="J38" s="10" t="str">
        <x:v>com11-26-s03-a1</x:v>
      </x:c>
      <x:c r="K38" s="10"/>
    </x:row>
    <x:row r="39" ht="72" customHeight="1">
      <x:c r="A39" s="10" t="str">
        <x:v>com11-26-s03-a2</x:v>
      </x:c>
      <x:c r="B39" s="10" t="str">
        <x:v>COM11</x:v>
      </x:c>
      <x:c r="C39" s="12" t="n">
        <x:v>46310.5</x:v>
      </x:c>
      <x:c r="D39" s="10" t="str">
        <x:v>Photographic design story</x:v>
      </x:c>
      <x:c r="E39" s="10" t="str">
        <x:v>Sub</x:v>
      </x:c>
      <x:c r="F39" s="10" t="str">
        <x:v>Pro</x:v>
      </x:c>
      <x:c r="G39" s="10" t="str">
        <x:v>communications-technology-11-2-1, communications-technology-11-2-2, communications-technology-11-2-3, communications-technology-11-2-4, communications-technology-11-1-7</x:v>
      </x:c>
      <x:c r="H39" s="10" t="str">
        <x:v>com11-26-s03-rubric-v2</x:v>
      </x:c>
      <x:c r="I39" s="10" t="str">
        <x:v>Excluded — studio course</x:v>
      </x:c>
      <x:c r="J39" s="10" t="str">
        <x:v>com11-26-s03-a2</x:v>
      </x:c>
      <x:c r="K39" s="10"/>
    </x:row>
    <x:row r="40" ht="72" customHeight="1">
      <x:c r="A40" s="10" t="str">
        <x:v>com11-26-s03-defence</x:v>
      </x:c>
      <x:c r="B40" s="10" t="str">
        <x:v>COM11</x:v>
      </x:c>
      <x:c r="C40" s="12" t="n">
        <x:v>46310.5</x:v>
      </x:c>
      <x:c r="D40" s="10" t="str">
        <x:v>S03 individual design / technical defence</x:v>
      </x:c>
      <x:c r="E40" s="10" t="str">
        <x:v>Form</x:v>
      </x:c>
      <x:c r="F40" s="10" t="str">
        <x:v>Con</x:v>
      </x:c>
      <x:c r="G40" s="10" t="str">
        <x:v>communications-technology-11-2-4, communications-technology-11-1-7</x:v>
      </x:c>
      <x:c r="H40" s="10" t="str">
        <x:v>com11-26-s03-rubric-v2</x:v>
      </x:c>
      <x:c r="I40" s="10" t="str">
        <x:v>Excluded — supporting evidence for same project</x:v>
      </x:c>
      <x:c r="J40" s="10" t="str">
        <x:v>com11-26-s03-defence</x:v>
      </x:c>
      <x:c r="K40" s="10"/>
    </x:row>
    <x:row r="41" ht="72" customHeight="1">
      <x:c r="A41" s="10" t="str">
        <x:v>com11-26-s04-a1</x:v>
      </x:c>
      <x:c r="B41" s="10" t="str">
        <x:v>COM11</x:v>
      </x:c>
      <x:c r="C41" s="12" t="n">
        <x:v>46317.5</x:v>
      </x:c>
      <x:c r="D41" s="10" t="str">
        <x:v>Scale and projection lab</x:v>
      </x:c>
      <x:c r="E41" s="10" t="str">
        <x:v>Form</x:v>
      </x:c>
      <x:c r="F41" s="10" t="str">
        <x:v>Obs</x:v>
      </x:c>
      <x:c r="G41" s="10" t="str">
        <x:v>communications-technology-11-3-1, communications-technology-11-3-2</x:v>
      </x:c>
      <x:c r="H41" s="10" t="str">
        <x:v>com11-26-s04-rubric-v2</x:v>
      </x:c>
      <x:c r="I41" s="10" t="str">
        <x:v>Excluded — supported practice</x:v>
      </x:c>
      <x:c r="J41" s="10" t="str">
        <x:v>com11-26-s04-a1</x:v>
      </x:c>
      <x:c r="K41" s="10"/>
    </x:row>
    <x:row r="42" ht="72" customHeight="1">
      <x:c r="A42" s="10" t="str">
        <x:v>com11-26-s04-a2</x:v>
      </x:c>
      <x:c r="B42" s="10" t="str">
        <x:v>COM11</x:v>
      </x:c>
      <x:c r="C42" s="12" t="n">
        <x:v>46324.5</x:v>
      </x:c>
      <x:c r="D42" s="10" t="str">
        <x:v>Modular house design package</x:v>
      </x:c>
      <x:c r="E42" s="10" t="str">
        <x:v>Sub</x:v>
      </x:c>
      <x:c r="F42" s="10" t="str">
        <x:v>Pro</x:v>
      </x:c>
      <x:c r="G42" s="10" t="str">
        <x:v>communications-technology-11-3-1, communications-technology-11-3-2, communications-technology-11-3-3, communications-technology-11-1-4</x:v>
      </x:c>
      <x:c r="H42" s="10" t="str">
        <x:v>com11-26-s04-rubric-v2</x:v>
      </x:c>
      <x:c r="I42" s="10" t="str">
        <x:v>Excluded — studio course</x:v>
      </x:c>
      <x:c r="J42" s="10" t="str">
        <x:v>com11-26-s04-a2</x:v>
      </x:c>
      <x:c r="K42" s="10"/>
    </x:row>
    <x:row r="43" ht="72" customHeight="1">
      <x:c r="A43" s="10" t="str">
        <x:v>com11-26-s04-defence</x:v>
      </x:c>
      <x:c r="B43" s="10" t="str">
        <x:v>COM11</x:v>
      </x:c>
      <x:c r="C43" s="12" t="n">
        <x:v>46324.5</x:v>
      </x:c>
      <x:c r="D43" s="10" t="str">
        <x:v>S04 individual design / technical defence</x:v>
      </x:c>
      <x:c r="E43" s="10" t="str">
        <x:v>Form</x:v>
      </x:c>
      <x:c r="F43" s="10" t="str">
        <x:v>Con</x:v>
      </x:c>
      <x:c r="G43" s="10" t="str">
        <x:v>communications-technology-11-3-3, communications-technology-11-1-4</x:v>
      </x:c>
      <x:c r="H43" s="10" t="str">
        <x:v>com11-26-s04-rubric-v2</x:v>
      </x:c>
      <x:c r="I43" s="10" t="str">
        <x:v>Excluded — supporting evidence for same project</x:v>
      </x:c>
      <x:c r="J43" s="10" t="str">
        <x:v>com11-26-s04-defence</x:v>
      </x:c>
      <x:c r="K43" s="10"/>
    </x:row>
    <x:row r="44" ht="72" customHeight="1">
      <x:c r="A44" s="10" t="str">
        <x:v>com11-26-s05-a1</x:v>
      </x:c>
      <x:c r="B44" s="10" t="str">
        <x:v>COM11</x:v>
      </x:c>
      <x:c r="C44" s="12" t="n">
        <x:v>46332.5</x:v>
      </x:c>
      <x:c r="D44" s="10" t="str">
        <x:v>Tool competency and tolerance coupons</x:v>
      </x:c>
      <x:c r="E44" s="10" t="str">
        <x:v>Form</x:v>
      </x:c>
      <x:c r="F44" s="10" t="str">
        <x:v>Obs</x:v>
      </x:c>
      <x:c r="G44" s="10" t="str">
        <x:v>communications-technology-11-1-7, communications-technology-11-1-6</x:v>
      </x:c>
      <x:c r="H44" s="10" t="str">
        <x:v>com11-26-s05-rubric-v2</x:v>
      </x:c>
      <x:c r="I44" s="10" t="str">
        <x:v>Excluded — supported practice</x:v>
      </x:c>
      <x:c r="J44" s="10" t="str">
        <x:v>com11-26-s05-a1</x:v>
      </x:c>
      <x:c r="K44" s="10"/>
    </x:row>
    <x:row r="45" ht="72" customHeight="1">
      <x:c r="A45" s="10" t="str">
        <x:v>com11-26-s05-a2</x:v>
      </x:c>
      <x:c r="B45" s="10" t="str">
        <x:v>COM11</x:v>
      </x:c>
      <x:c r="C45" s="12" t="n">
        <x:v>46339.5</x:v>
      </x:c>
      <x:c r="D45" s="10" t="str">
        <x:v>Prototype and fabrication decision record</x:v>
      </x:c>
      <x:c r="E45" s="10" t="str">
        <x:v>Sub</x:v>
      </x:c>
      <x:c r="F45" s="10" t="str">
        <x:v>Pro</x:v>
      </x:c>
      <x:c r="G45" s="10" t="str">
        <x:v>communications-technology-11-1-7, communications-technology-11-1-6, communications-technology-11-3-1, communications-technology-11-3-2, communications-technology-11-3-3</x:v>
      </x:c>
      <x:c r="H45" s="10" t="str">
        <x:v>com11-26-s05-rubric-v2</x:v>
      </x:c>
      <x:c r="I45" s="10" t="str">
        <x:v>Excluded — studio course</x:v>
      </x:c>
      <x:c r="J45" s="10" t="str">
        <x:v>com11-26-s05-a2</x:v>
      </x:c>
      <x:c r="K45" s="10"/>
    </x:row>
    <x:row r="46" ht="72" customHeight="1">
      <x:c r="A46" s="10" t="str">
        <x:v>com11-26-s05-defence</x:v>
      </x:c>
      <x:c r="B46" s="10" t="str">
        <x:v>COM11</x:v>
      </x:c>
      <x:c r="C46" s="12" t="n">
        <x:v>46339.5</x:v>
      </x:c>
      <x:c r="D46" s="10" t="str">
        <x:v>S05 individual design / technical defence</x:v>
      </x:c>
      <x:c r="E46" s="10" t="str">
        <x:v>Form</x:v>
      </x:c>
      <x:c r="F46" s="10" t="str">
        <x:v>Con</x:v>
      </x:c>
      <x:c r="G46" s="10" t="str">
        <x:v>communications-technology-11-3-2, communications-technology-11-3-3</x:v>
      </x:c>
      <x:c r="H46" s="10" t="str">
        <x:v>com11-26-s05-rubric-v2</x:v>
      </x:c>
      <x:c r="I46" s="10" t="str">
        <x:v>Excluded — supporting evidence for same project</x:v>
      </x:c>
      <x:c r="J46" s="10" t="str">
        <x:v>com11-26-s05-defence</x:v>
      </x:c>
      <x:c r="K46" s="10"/>
    </x:row>
    <x:row r="47" ht="72" customHeight="1">
      <x:c r="A47" s="10" t="str">
        <x:v>com11-26-s06-a1</x:v>
      </x:c>
      <x:c r="B47" s="10" t="str">
        <x:v>COM11</x:v>
      </x:c>
      <x:c r="C47" s="12" t="n">
        <x:v>46349.5</x:v>
      </x:c>
      <x:c r="D47" s="10" t="str">
        <x:v>Lighting and fault-finding lab</x:v>
      </x:c>
      <x:c r="E47" s="10" t="str">
        <x:v>Form</x:v>
      </x:c>
      <x:c r="F47" s="10" t="str">
        <x:v>Obs</x:v>
      </x:c>
      <x:c r="G47" s="10" t="str">
        <x:v>communications-technology-11-1-4, communications-technology-11-1-7</x:v>
      </x:c>
      <x:c r="H47" s="10" t="str">
        <x:v>com11-26-s06-rubric-v2</x:v>
      </x:c>
      <x:c r="I47" s="10" t="str">
        <x:v>Excluded — supported practice</x:v>
      </x:c>
      <x:c r="J47" s="10" t="str">
        <x:v>com11-26-s06-a1</x:v>
      </x:c>
      <x:c r="K47" s="10"/>
    </x:row>
    <x:row r="48" ht="72" customHeight="1">
      <x:c r="A48" s="10" t="str">
        <x:v>com11-26-s06-a2</x:v>
      </x:c>
      <x:c r="B48" s="10" t="str">
        <x:v>COM11</x:v>
      </x:c>
      <x:c r="C48" s="12" t="n">
        <x:v>46353.5</x:v>
      </x:c>
      <x:c r="D48" s="10" t="str">
        <x:v>Interactive feature prototype</x:v>
      </x:c>
      <x:c r="E48" s="10" t="str">
        <x:v>Sub</x:v>
      </x:c>
      <x:c r="F48" s="10" t="str">
        <x:v>Pro</x:v>
      </x:c>
      <x:c r="G48" s="10" t="str">
        <x:v>communications-technology-11-1-4, communications-technology-11-1-7, communications-technology-11-3-1, communications-technology-11-3-3</x:v>
      </x:c>
      <x:c r="H48" s="10" t="str">
        <x:v>com11-26-s06-rubric-v2</x:v>
      </x:c>
      <x:c r="I48" s="10" t="str">
        <x:v>Excluded — studio course</x:v>
      </x:c>
      <x:c r="J48" s="10" t="str">
        <x:v>com11-26-s06-a2</x:v>
      </x:c>
      <x:c r="K48" s="10"/>
    </x:row>
    <x:row r="49" ht="72" customHeight="1">
      <x:c r="A49" s="10" t="str">
        <x:v>com11-26-s06-defence</x:v>
      </x:c>
      <x:c r="B49" s="10" t="str">
        <x:v>COM11</x:v>
      </x:c>
      <x:c r="C49" s="12" t="n">
        <x:v>46353.5</x:v>
      </x:c>
      <x:c r="D49" s="10" t="str">
        <x:v>S06 individual design / technical defence</x:v>
      </x:c>
      <x:c r="E49" s="10" t="str">
        <x:v>Form</x:v>
      </x:c>
      <x:c r="F49" s="10" t="str">
        <x:v>Con</x:v>
      </x:c>
      <x:c r="G49" s="10" t="str">
        <x:v>communications-technology-11-3-1, communications-technology-11-3-3</x:v>
      </x:c>
      <x:c r="H49" s="10" t="str">
        <x:v>com11-26-s06-rubric-v2</x:v>
      </x:c>
      <x:c r="I49" s="10" t="str">
        <x:v>Excluded — supporting evidence for same project</x:v>
      </x:c>
      <x:c r="J49" s="10" t="str">
        <x:v>com11-26-s06-defence</x:v>
      </x:c>
      <x:c r="K49" s="10"/>
    </x:row>
    <x:row r="50" ht="72" customHeight="1">
      <x:c r="A50" s="10" t="str">
        <x:v>com11-26-s07-a1</x:v>
      </x:c>
      <x:c r="B50" s="10" t="str">
        <x:v>COM11</x:v>
      </x:c>
      <x:c r="C50" s="12" t="n">
        <x:v>46364.5</x:v>
      </x:c>
      <x:c r="D50" s="10" t="str">
        <x:v>Village build checkpoint and test plan</x:v>
      </x:c>
      <x:c r="E50" s="10" t="str">
        <x:v>Form</x:v>
      </x:c>
      <x:c r="F50" s="10" t="str">
        <x:v>Obs</x:v>
      </x:c>
      <x:c r="G50" s="10" t="str">
        <x:v>communications-technology-11-1-4, communications-technology-11-1-5</x:v>
      </x:c>
      <x:c r="H50" s="10" t="str">
        <x:v>com11-26-s07-rubric-v2</x:v>
      </x:c>
      <x:c r="I50" s="10" t="str">
        <x:v>Excluded — supported practice</x:v>
      </x:c>
      <x:c r="J50" s="10" t="str">
        <x:v>com11-26-s07-a1</x:v>
      </x:c>
      <x:c r="K50" s="10"/>
    </x:row>
    <x:row r="51" ht="72" customHeight="1">
      <x:c r="A51" s="10" t="str">
        <x:v>com11-26-s07-a2</x:v>
      </x:c>
      <x:c r="B51" s="10" t="str">
        <x:v>COM11</x:v>
      </x:c>
      <x:c r="C51" s="12" t="n">
        <x:v>46370.5</x:v>
      </x:c>
      <x:c r="D51" s="10" t="str">
        <x:v>Snowy Village house and technical defence</x:v>
      </x:c>
      <x:c r="E51" s="10" t="str">
        <x:v>Sub</x:v>
      </x:c>
      <x:c r="F51" s="10" t="str">
        <x:v>Pro</x:v>
      </x:c>
      <x:c r="G51" s="10" t="str">
        <x:v>communications-technology-11-1-4, communications-technology-11-1-5, communications-technology-11-1-6, communications-technology-11-1-7, communications-technology-11-3-1, communications-technology-11-3-2, communications-technology-11-3-3, communications-technology-11-4-4</x:v>
      </x:c>
      <x:c r="H51" s="10" t="str">
        <x:v>com11-26-s07-rubric-v2</x:v>
      </x:c>
      <x:c r="I51" s="10" t="str">
        <x:v>Excluded — studio course</x:v>
      </x:c>
      <x:c r="J51" s="10" t="str">
        <x:v>com11-26-s07-a2</x:v>
      </x:c>
      <x:c r="K51" s="10"/>
    </x:row>
    <x:row r="52" ht="72" customHeight="1">
      <x:c r="A52" s="10" t="str">
        <x:v>com11-26-s07-defence</x:v>
      </x:c>
      <x:c r="B52" s="10" t="str">
        <x:v>COM11</x:v>
      </x:c>
      <x:c r="C52" s="12" t="n">
        <x:v>46370.5</x:v>
      </x:c>
      <x:c r="D52" s="10" t="str">
        <x:v>S07 individual design / technical defence</x:v>
      </x:c>
      <x:c r="E52" s="10" t="str">
        <x:v>Form</x:v>
      </x:c>
      <x:c r="F52" s="10" t="str">
        <x:v>Con</x:v>
      </x:c>
      <x:c r="G52" s="10" t="str">
        <x:v>communications-technology-11-3-3, communications-technology-11-4-4</x:v>
      </x:c>
      <x:c r="H52" s="10" t="str">
        <x:v>com11-26-s07-rubric-v2</x:v>
      </x:c>
      <x:c r="I52" s="10" t="str">
        <x:v>Excluded — supporting evidence for same project</x:v>
      </x:c>
      <x:c r="J52" s="10" t="str">
        <x:v>com11-26-s07-defence</x:v>
      </x:c>
      <x:c r="K52" s="10"/>
    </x:row>
    <x:row r="53" ht="72" customHeight="1">
      <x:c r="A53" s="10" t="str">
        <x:v>com11-26-s08-a1</x:v>
      </x:c>
      <x:c r="B53" s="10" t="str">
        <x:v>COM11</x:v>
      </x:c>
      <x:c r="C53" s="12" t="n">
        <x:v>46392.5</x:v>
      </x:c>
      <x:c r="D53" s="10" t="str">
        <x:v>Shot sequence audio and edit lab</x:v>
      </x:c>
      <x:c r="E53" s="10" t="str">
        <x:v>Form</x:v>
      </x:c>
      <x:c r="F53" s="10" t="str">
        <x:v>Obs</x:v>
      </x:c>
      <x:c r="G53" s="10" t="str">
        <x:v>communications-technology-11-6-1, communications-technology-11-6-2</x:v>
      </x:c>
      <x:c r="H53" s="10" t="str">
        <x:v>com11-26-s08-rubric-v2</x:v>
      </x:c>
      <x:c r="I53" s="10" t="str">
        <x:v>Excluded — supported practice</x:v>
      </x:c>
      <x:c r="J53" s="10" t="str">
        <x:v>com11-26-s08-a1</x:v>
      </x:c>
      <x:c r="K53" s="10"/>
    </x:row>
    <x:row r="54" ht="72" customHeight="1">
      <x:c r="A54" s="10" t="str">
        <x:v>com11-26-s08-a2</x:v>
      </x:c>
      <x:c r="B54" s="10" t="str">
        <x:v>COM11</x:v>
      </x:c>
      <x:c r="C54" s="12" t="n">
        <x:v>46398.5</x:v>
      </x:c>
      <x:c r="D54" s="10" t="str">
        <x:v>Village explainer video and exhibition</x:v>
      </x:c>
      <x:c r="E54" s="10" t="str">
        <x:v>Sub</x:v>
      </x:c>
      <x:c r="F54" s="10" t="str">
        <x:v>Pro</x:v>
      </x:c>
      <x:c r="G54" s="10" t="str">
        <x:v>communications-technology-11-6-1, communications-technology-11-6-2, communications-technology-11-6-3, communications-technology-11-6-4, communications-technology-11-1-4</x:v>
      </x:c>
      <x:c r="H54" s="10" t="str">
        <x:v>com11-26-s08-rubric-v2</x:v>
      </x:c>
      <x:c r="I54" s="10" t="str">
        <x:v>Excluded — studio course</x:v>
      </x:c>
      <x:c r="J54" s="10" t="str">
        <x:v>com11-26-s08-a2</x:v>
      </x:c>
      <x:c r="K54" s="10"/>
    </x:row>
    <x:row r="55" ht="72" customHeight="1">
      <x:c r="A55" s="10" t="str">
        <x:v>com11-26-s08-defence</x:v>
      </x:c>
      <x:c r="B55" s="10" t="str">
        <x:v>COM11</x:v>
      </x:c>
      <x:c r="C55" s="12" t="n">
        <x:v>46398.5</x:v>
      </x:c>
      <x:c r="D55" s="10" t="str">
        <x:v>S08 individual design / technical defence</x:v>
      </x:c>
      <x:c r="E55" s="10" t="str">
        <x:v>Form</x:v>
      </x:c>
      <x:c r="F55" s="10" t="str">
        <x:v>Con</x:v>
      </x:c>
      <x:c r="G55" s="10" t="str">
        <x:v>communications-technology-11-6-4, communications-technology-11-1-4</x:v>
      </x:c>
      <x:c r="H55" s="10" t="str">
        <x:v>com11-26-s08-rubric-v2</x:v>
      </x:c>
      <x:c r="I55" s="10" t="str">
        <x:v>Excluded — supporting evidence for same project</x:v>
      </x:c>
      <x:c r="J55" s="10" t="str">
        <x:v>com11-26-s08-defence</x:v>
      </x:c>
      <x:c r="K55" s="10"/>
    </x:row>
    <x:row r="56" ht="72" customHeight="1">
      <x:c r="A56" s="10" t="str">
        <x:v>com11-26-s09-a1</x:v>
      </x:c>
      <x:c r="B56" s="10" t="str">
        <x:v>COM11</x:v>
      </x:c>
      <x:c r="C56" s="12" t="n">
        <x:v>46405.5</x:v>
      </x:c>
      <x:c r="D56" s="10" t="str">
        <x:v>Portfolio and career conference</x:v>
      </x:c>
      <x:c r="E56" s="10" t="str">
        <x:v>Form</x:v>
      </x:c>
      <x:c r="F56" s="10" t="str">
        <x:v>Obs</x:v>
      </x:c>
      <x:c r="G56" s="10" t="str">
        <x:v>communications-technology-11-1-1, communications-technology-11-1-2</x:v>
      </x:c>
      <x:c r="H56" s="10" t="str">
        <x:v>com11-26-s09-rubric-v2</x:v>
      </x:c>
      <x:c r="I56" s="10" t="str">
        <x:v>Excluded — supported practice</x:v>
      </x:c>
      <x:c r="J56" s="10" t="str">
        <x:v>com11-26-s09-a1</x:v>
      </x:c>
      <x:c r="K56" s="10"/>
    </x:row>
    <x:row r="57" ht="72" customHeight="1">
      <x:c r="A57" s="10" t="str">
        <x:v>com11-26-s09-a2</x:v>
      </x:c>
      <x:c r="B57" s="10" t="str">
        <x:v>COM11</x:v>
      </x:c>
      <x:c r="C57" s="12" t="n">
        <x:v>46409.5</x:v>
      </x:c>
      <x:c r="D57" s="10" t="str">
        <x:v>Design portfolio and independent transfer</x:v>
      </x:c>
      <x:c r="E57" s="10" t="str">
        <x:v>Sub</x:v>
      </x:c>
      <x:c r="F57" s="10" t="str">
        <x:v>Pro</x:v>
      </x:c>
      <x:c r="G57" s="10" t="str">
        <x:v>communications-technology-11-1-1, communications-technology-11-1-2, communications-technology-11-1-3, communications-technology-11-1-5, communications-technology-11-1-6</x:v>
      </x:c>
      <x:c r="H57" s="10" t="str">
        <x:v>com11-26-s09-rubric-v2</x:v>
      </x:c>
      <x:c r="I57" s="10" t="str">
        <x:v>Excluded — studio course</x:v>
      </x:c>
      <x:c r="J57" s="10" t="str">
        <x:v>com11-26-s09-a2</x:v>
      </x:c>
      <x:c r="K57" s="10"/>
    </x:row>
    <x:row r="58" ht="72" customHeight="1">
      <x:c r="A58" s="10" t="str">
        <x:v>com11-26-s09-defence</x:v>
      </x:c>
      <x:c r="B58" s="10" t="str">
        <x:v>COM11</x:v>
      </x:c>
      <x:c r="C58" s="12" t="n">
        <x:v>46409.5</x:v>
      </x:c>
      <x:c r="D58" s="10" t="str">
        <x:v>S09 individual design / technical defence</x:v>
      </x:c>
      <x:c r="E58" s="10" t="str">
        <x:v>Form</x:v>
      </x:c>
      <x:c r="F58" s="10" t="str">
        <x:v>Con</x:v>
      </x:c>
      <x:c r="G58" s="10" t="str">
        <x:v>communications-technology-11-1-5, communications-technology-11-1-6</x:v>
      </x:c>
      <x:c r="H58" s="10" t="str">
        <x:v>com11-26-s09-rubric-v2</x:v>
      </x:c>
      <x:c r="I58" s="10" t="str">
        <x:v>Excluded — supporting evidence for same project</x:v>
      </x:c>
      <x:c r="J58" s="10" t="str">
        <x:v>com11-26-s09-defence</x:v>
      </x:c>
      <x:c r="K58" s="10"/>
    </x:row>
    <x:row r="59" ht="72" customHeight="1">
      <x:c r="A59" s="10" t="str">
        <x:v>ibds-26-s01-quiz</x:v>
      </x:c>
      <x:c r="B59" s="10" t="str">
        <x:v>IBDS</x:v>
      </x:c>
      <x:c r="C59" s="12" t="n">
        <x:v>46275.5</x:v>
      </x:c>
      <x:c r="D59" s="10" t="str">
        <x:v>Mechanisms, evidence and power — retrieval and mechanism quiz</x:v>
      </x:c>
      <x:c r="E59" s="10" t="str">
        <x:v>Form</x:v>
      </x:c>
      <x:c r="F59" s="10" t="str">
        <x:v>Pro</x:v>
      </x:c>
      <x:c r="G59" s="10" t="str">
        <x:v>ds-u02-003, ds-u02-005</x:v>
      </x:c>
      <x:c r="H59" s="10" t="str">
        <x:v>ibds-26-s01-diagnostic-v2</x:v>
      </x:c>
      <x:c r="I59" s="10" t="str">
        <x:v>Excluded — diagnostic quiz</x:v>
      </x:c>
      <x:c r="J59" s="10" t="str">
        <x:v>ibds-26-s01-quiz</x:v>
      </x:c>
      <x:c r="K59" s="10"/>
    </x:row>
    <x:row r="60" ht="72" customHeight="1">
      <x:c r="A60" s="10" t="str">
        <x:v>ibds-26-s01-transfer</x:v>
      </x:c>
      <x:c r="B60" s="10" t="str">
        <x:v>IBDS</x:v>
      </x:c>
      <x:c r="C60" s="12" t="n">
        <x:v>46279.5</x:v>
      </x:c>
      <x:c r="D60" s="10" t="str">
        <x:v>Trace a school-entry face matcher</x:v>
      </x:c>
      <x:c r="E60" s="10" t="str">
        <x:v>Sub</x:v>
      </x:c>
      <x:c r="F60" s="10" t="str">
        <x:v>Pro</x:v>
      </x:c>
      <x:c r="G60" s="10" t="str">
        <x:v>ds-u02-003, ds-u02-005, ds-u02-006, ds-u03-006, ds-u12-003</x:v>
      </x:c>
      <x:c r="H60" s="10" t="str">
        <x:v>ibds-26-s01-diagnostic-v2</x:v>
      </x:c>
      <x:c r="I60" s="10" t="str">
        <x:v>Excluded — partial/transfer task</x:v>
      </x:c>
      <x:c r="J60" s="10" t="str">
        <x:v>ibds-26-s01-transfer</x:v>
      </x:c>
      <x:c r="K60" s="10"/>
    </x:row>
    <x:row r="61" ht="72" customHeight="1">
      <x:c r="A61" s="10" t="str">
        <x:v>ibds-26-s01-synthesis</x:v>
      </x:c>
      <x:c r="B61" s="10" t="str">
        <x:v>IBDS</x:v>
      </x:c>
      <x:c r="C61" s="12" t="n">
        <x:v>46280.5</x:v>
      </x:c>
      <x:c r="D61" s="10" t="str">
        <x:v>Source synthesis — Mechanisms, evidence and power</x:v>
      </x:c>
      <x:c r="E61" s="10" t="str">
        <x:v>Form</x:v>
      </x:c>
      <x:c r="F61" s="10" t="str">
        <x:v>Pro</x:v>
      </x:c>
      <x:c r="G61" s="10" t="str">
        <x:v>ds-u03-006, ds-u12-003</x:v>
      </x:c>
      <x:c r="H61" s="10" t="str">
        <x:v>ibds-26-s01-diagnostic-v2</x:v>
      </x:c>
      <x:c r="I61" s="10" t="str">
        <x:v>Excluded — partial source practice</x:v>
      </x:c>
      <x:c r="J61" s="10" t="str">
        <x:v>ibds-26-s01-synthesis</x:v>
      </x:c>
      <x:c r="K61" s="10"/>
    </x:row>
    <x:row r="62" ht="72" customHeight="1">
      <x:c r="A62" s="10" t="str">
        <x:v>ibds-26-s01-defence</x:v>
      </x:c>
      <x:c r="B62" s="10" t="str">
        <x:v>IBDS</x:v>
      </x:c>
      <x:c r="C62" s="12" t="n">
        <x:v>46281.5</x:v>
      </x:c>
      <x:c r="D62" s="10" t="str">
        <x:v>Reasoning defence — Mechanisms, evidence and power</x:v>
      </x:c>
      <x:c r="E62" s="10" t="str">
        <x:v>Form</x:v>
      </x:c>
      <x:c r="F62" s="10" t="str">
        <x:v>Con</x:v>
      </x:c>
      <x:c r="G62" s="10" t="str">
        <x:v>ds-u03-006, ds-u12-003</x:v>
      </x:c>
      <x:c r="H62" s="10" t="str">
        <x:v>ibds-26-s01-diagnostic-v2</x:v>
      </x:c>
      <x:c r="I62" s="10" t="str">
        <x:v>Excluded — diagnostic/supporting conversation</x:v>
      </x:c>
      <x:c r="J62" s="10" t="str">
        <x:v>ibds-26-s01-defence</x:v>
      </x:c>
      <x:c r="K62" s="10"/>
    </x:row>
    <x:row r="63" ht="72" customHeight="1">
      <x:c r="A63" s="10" t="str">
        <x:v>ibds-26-s02-quiz</x:v>
      </x:c>
      <x:c r="B63" s="10" t="str">
        <x:v>IBDS</x:v>
      </x:c>
      <x:c r="C63" s="12" t="n">
        <x:v>46288.5</x:v>
      </x:c>
      <x:c r="D63" s="10" t="str">
        <x:v>Age assurance and policy judgement — retrieval and mechanism quiz</x:v>
      </x:c>
      <x:c r="E63" s="10" t="str">
        <x:v>Form</x:v>
      </x:c>
      <x:c r="F63" s="10" t="str">
        <x:v>Pro</x:v>
      </x:c>
      <x:c r="G63" s="10" t="str">
        <x:v>ds-u02-002, ds-u03-006</x:v>
      </x:c>
      <x:c r="H63" s="10" t="str">
        <x:v>ibds-26-s02-diagnostic-v2</x:v>
      </x:c>
      <x:c r="I63" s="10" t="str">
        <x:v>Excluded — diagnostic quiz</x:v>
      </x:c>
      <x:c r="J63" s="10" t="str">
        <x:v>ibds-26-s02-quiz</x:v>
      </x:c>
      <x:c r="K63" s="10"/>
    </x:row>
    <x:row r="64" ht="72" customHeight="1">
      <x:c r="A64" s="10" t="str">
        <x:v>ibds-26-s02-transfer</x:v>
      </x:c>
      <x:c r="B64" s="10" t="str">
        <x:v>IBDS</x:v>
      </x:c>
      <x:c r="C64" s="12" t="n">
        <x:v>46293.5</x:v>
      </x:c>
      <x:c r="D64" s="10" t="str">
        <x:v>Compare age assurance at a game and a social platform</x:v>
      </x:c>
      <x:c r="E64" s="10" t="str">
        <x:v>Sub</x:v>
      </x:c>
      <x:c r="F64" s="10" t="str">
        <x:v>Pro</x:v>
      </x:c>
      <x:c r="G64" s="10" t="str">
        <x:v>ds-u02-002, ds-u03-006, ds-plan-evaluation</x:v>
      </x:c>
      <x:c r="H64" s="10" t="str">
        <x:v>ibds-26-s02-diagnostic-v2</x:v>
      </x:c>
      <x:c r="I64" s="10" t="str">
        <x:v>Excluded — partial/transfer task</x:v>
      </x:c>
      <x:c r="J64" s="10" t="str">
        <x:v>ibds-26-s02-transfer</x:v>
      </x:c>
      <x:c r="K64" s="10"/>
    </x:row>
    <x:row r="65" ht="72" customHeight="1">
      <x:c r="A65" s="10" t="str">
        <x:v>ibds-26-s02-synthesis</x:v>
      </x:c>
      <x:c r="B65" s="10" t="str">
        <x:v>IBDS</x:v>
      </x:c>
      <x:c r="C65" s="12" t="n">
        <x:v>46294.5</x:v>
      </x:c>
      <x:c r="D65" s="10" t="str">
        <x:v>Source synthesis — Age assurance and policy judgement</x:v>
      </x:c>
      <x:c r="E65" s="10" t="str">
        <x:v>Form</x:v>
      </x:c>
      <x:c r="F65" s="10" t="str">
        <x:v>Pro</x:v>
      </x:c>
      <x:c r="G65" s="10" t="str">
        <x:v>ds-u03-006, ds-plan-evaluation</x:v>
      </x:c>
      <x:c r="H65" s="10" t="str">
        <x:v>ibds-26-s02-diagnostic-v2</x:v>
      </x:c>
      <x:c r="I65" s="10" t="str">
        <x:v>Excluded — partial source practice</x:v>
      </x:c>
      <x:c r="J65" s="10" t="str">
        <x:v>ibds-26-s02-synthesis</x:v>
      </x:c>
      <x:c r="K65" s="10"/>
    </x:row>
    <x:row r="66" ht="72" customHeight="1">
      <x:c r="A66" s="10" t="str">
        <x:v>ibds-26-s02-defence</x:v>
      </x:c>
      <x:c r="B66" s="10" t="str">
        <x:v>IBDS</x:v>
      </x:c>
      <x:c r="C66" s="12" t="n">
        <x:v>46296.5</x:v>
      </x:c>
      <x:c r="D66" s="10" t="str">
        <x:v>Reasoning defence — Age assurance and policy judgement</x:v>
      </x:c>
      <x:c r="E66" s="10" t="str">
        <x:v>Form</x:v>
      </x:c>
      <x:c r="F66" s="10" t="str">
        <x:v>Con</x:v>
      </x:c>
      <x:c r="G66" s="10" t="str">
        <x:v>ds-u03-006, ds-plan-evaluation</x:v>
      </x:c>
      <x:c r="H66" s="10" t="str">
        <x:v>ibds-26-s02-diagnostic-v2</x:v>
      </x:c>
      <x:c r="I66" s="10" t="str">
        <x:v>Excluded — diagnostic/supporting conversation</x:v>
      </x:c>
      <x:c r="J66" s="10" t="str">
        <x:v>ibds-26-s02-defence</x:v>
      </x:c>
      <x:c r="K66" s="10"/>
    </x:row>
    <x:row r="67" ht="72" customHeight="1">
      <x:c r="A67" s="10" t="str">
        <x:v>ibds-26-s03-quiz</x:v>
      </x:c>
      <x:c r="B67" s="10" t="str">
        <x:v>IBDS</x:v>
      </x:c>
      <x:c r="C67" s="12" t="n">
        <x:v>46303.5</x:v>
      </x:c>
      <x:c r="D67" s="10" t="str">
        <x:v>Data, algorithms and recommendation — retrieval and mechanism quiz</x:v>
      </x:c>
      <x:c r="E67" s="10" t="str">
        <x:v>Form</x:v>
      </x:c>
      <x:c r="F67" s="10" t="str">
        <x:v>Pro</x:v>
      </x:c>
      <x:c r="G67" s="10" t="str">
        <x:v>ds-u03-001, ds-u03-002</x:v>
      </x:c>
      <x:c r="H67" s="10" t="str">
        <x:v>ibds-26-s03-diagnostic-v2</x:v>
      </x:c>
      <x:c r="I67" s="10" t="str">
        <x:v>Excluded — diagnostic quiz</x:v>
      </x:c>
      <x:c r="J67" s="10" t="str">
        <x:v>ibds-26-s03-quiz</x:v>
      </x:c>
      <x:c r="K67" s="10"/>
    </x:row>
    <x:row r="68" ht="72" customHeight="1">
      <x:c r="A68" s="10" t="str">
        <x:v>ibds-26-s03-transfer</x:v>
      </x:c>
      <x:c r="B68" s="10" t="str">
        <x:v>IBDS</x:v>
      </x:c>
      <x:c r="C68" s="12" t="n">
        <x:v>46308.5</x:v>
      </x:c>
      <x:c r="D68" s="10" t="str">
        <x:v>Redesign a music recommender for a different audience</x:v>
      </x:c>
      <x:c r="E68" s="10" t="str">
        <x:v>Sub</x:v>
      </x:c>
      <x:c r="F68" s="10" t="str">
        <x:v>Pro</x:v>
      </x:c>
      <x:c r="G68" s="10" t="str">
        <x:v>ds-u03-001, ds-u03-002, ds-u03-003, ds-u03-004, ds-u03-005, ds-u04-001, ds-u04-002, ds-u04-003, ds-u04-004, ds-u04-005, ds-u04-006</x:v>
      </x:c>
      <x:c r="H68" s="10" t="str">
        <x:v>ibds-26-s03-diagnostic-v2</x:v>
      </x:c>
      <x:c r="I68" s="10" t="str">
        <x:v>Excluded — partial/transfer task</x:v>
      </x:c>
      <x:c r="J68" s="10" t="str">
        <x:v>ibds-26-s03-transfer</x:v>
      </x:c>
      <x:c r="K68" s="10"/>
    </x:row>
    <x:row r="69" ht="72" customHeight="1">
      <x:c r="A69" s="10" t="str">
        <x:v>ibds-26-s03-synthesis</x:v>
      </x:c>
      <x:c r="B69" s="10" t="str">
        <x:v>IBDS</x:v>
      </x:c>
      <x:c r="C69" s="12" t="n">
        <x:v>46309.5</x:v>
      </x:c>
      <x:c r="D69" s="10" t="str">
        <x:v>Source synthesis — Data, algorithms and recommendation</x:v>
      </x:c>
      <x:c r="E69" s="10" t="str">
        <x:v>Form</x:v>
      </x:c>
      <x:c r="F69" s="10" t="str">
        <x:v>Pro</x:v>
      </x:c>
      <x:c r="G69" s="10" t="str">
        <x:v>ds-u04-005, ds-u04-006</x:v>
      </x:c>
      <x:c r="H69" s="10" t="str">
        <x:v>ibds-26-s03-diagnostic-v2</x:v>
      </x:c>
      <x:c r="I69" s="10" t="str">
        <x:v>Excluded — partial source practice</x:v>
      </x:c>
      <x:c r="J69" s="10" t="str">
        <x:v>ibds-26-s03-synthesis</x:v>
      </x:c>
      <x:c r="K69" s="10"/>
    </x:row>
    <x:row r="70" ht="72" customHeight="1">
      <x:c r="A70" s="10" t="str">
        <x:v>ibds-26-s03-defence</x:v>
      </x:c>
      <x:c r="B70" s="10" t="str">
        <x:v>IBDS</x:v>
      </x:c>
      <x:c r="C70" s="12" t="n">
        <x:v>46310.5</x:v>
      </x:c>
      <x:c r="D70" s="10" t="str">
        <x:v>Reasoning defence — Data, algorithms and recommendation</x:v>
      </x:c>
      <x:c r="E70" s="10" t="str">
        <x:v>Form</x:v>
      </x:c>
      <x:c r="F70" s="10" t="str">
        <x:v>Con</x:v>
      </x:c>
      <x:c r="G70" s="10" t="str">
        <x:v>ds-u04-005, ds-u04-006</x:v>
      </x:c>
      <x:c r="H70" s="10" t="str">
        <x:v>ibds-26-s03-diagnostic-v2</x:v>
      </x:c>
      <x:c r="I70" s="10" t="str">
        <x:v>Excluded — diagnostic/supporting conversation</x:v>
      </x:c>
      <x:c r="J70" s="10" t="str">
        <x:v>ibds-26-s03-defence</x:v>
      </x:c>
      <x:c r="K70" s="10"/>
    </x:row>
    <x:row r="71" ht="72" customHeight="1">
      <x:c r="A71" s="10" t="str">
        <x:v>ibds-26-s04-quiz</x:v>
      </x:c>
      <x:c r="B71" s="10" t="str">
        <x:v>IBDS</x:v>
      </x:c>
      <x:c r="C71" s="12" t="n">
        <x:v>46317.5</x:v>
      </x:c>
      <x:c r="D71" s="10" t="str">
        <x:v>Computers, networks and privacy — retrieval and mechanism quiz</x:v>
      </x:c>
      <x:c r="E71" s="10" t="str">
        <x:v>Form</x:v>
      </x:c>
      <x:c r="F71" s="10" t="str">
        <x:v>Pro</x:v>
      </x:c>
      <x:c r="G71" s="10" t="str">
        <x:v>ds-u05-001, ds-u05-002</x:v>
      </x:c>
      <x:c r="H71" s="10" t="str">
        <x:v>ibds-26-s04-diagnostic-v2</x:v>
      </x:c>
      <x:c r="I71" s="10" t="str">
        <x:v>Excluded — diagnostic quiz</x:v>
      </x:c>
      <x:c r="J71" s="10" t="str">
        <x:v>ibds-26-s04-quiz</x:v>
      </x:c>
      <x:c r="K71" s="10"/>
    </x:row>
    <x:row r="72" ht="72" customHeight="1">
      <x:c r="A72" s="10" t="str">
        <x:v>ibds-26-s04-transfer</x:v>
      </x:c>
      <x:c r="B72" s="10" t="str">
        <x:v>IBDS</x:v>
      </x:c>
      <x:c r="C72" s="12" t="n">
        <x:v>46322.5</x:v>
      </x:c>
      <x:c r="D72" s="10" t="str">
        <x:v>Explain a hospital network outage using a new scenario</x:v>
      </x:c>
      <x:c r="E72" s="10" t="str">
        <x:v>Sub</x:v>
      </x:c>
      <x:c r="F72" s="10" t="str">
        <x:v>Pro</x:v>
      </x:c>
      <x:c r="G72" s="10" t="str">
        <x:v>ds-u05-001, ds-u05-002, ds-u05-003, ds-u05-004, ds-u05-005, ds-u06-001, ds-u06-002, ds-u06-003, ds-u06-004, ds-u06-005, ds-u06-006</x:v>
      </x:c>
      <x:c r="H72" s="10" t="str">
        <x:v>ibds-26-s04-diagnostic-v2</x:v>
      </x:c>
      <x:c r="I72" s="10" t="str">
        <x:v>Excluded — partial/transfer task</x:v>
      </x:c>
      <x:c r="J72" s="10" t="str">
        <x:v>ibds-26-s04-transfer</x:v>
      </x:c>
      <x:c r="K72" s="10"/>
    </x:row>
    <x:row r="73" ht="72" customHeight="1">
      <x:c r="A73" s="10" t="str">
        <x:v>ibds-26-s04-synthesis</x:v>
      </x:c>
      <x:c r="B73" s="10" t="str">
        <x:v>IBDS</x:v>
      </x:c>
      <x:c r="C73" s="12" t="n">
        <x:v>46323.5</x:v>
      </x:c>
      <x:c r="D73" s="10" t="str">
        <x:v>Source synthesis — Computers, networks and privacy</x:v>
      </x:c>
      <x:c r="E73" s="10" t="str">
        <x:v>Form</x:v>
      </x:c>
      <x:c r="F73" s="10" t="str">
        <x:v>Pro</x:v>
      </x:c>
      <x:c r="G73" s="10" t="str">
        <x:v>ds-u06-005, ds-u06-006</x:v>
      </x:c>
      <x:c r="H73" s="10" t="str">
        <x:v>ibds-26-s04-diagnostic-v2</x:v>
      </x:c>
      <x:c r="I73" s="10" t="str">
        <x:v>Excluded — partial source practice</x:v>
      </x:c>
      <x:c r="J73" s="10" t="str">
        <x:v>ibds-26-s04-synthesis</x:v>
      </x:c>
      <x:c r="K73" s="10"/>
    </x:row>
    <x:row r="74" ht="72" customHeight="1">
      <x:c r="A74" s="10" t="str">
        <x:v>ibds-26-s04-defence</x:v>
      </x:c>
      <x:c r="B74" s="10" t="str">
        <x:v>IBDS</x:v>
      </x:c>
      <x:c r="C74" s="12" t="n">
        <x:v>46324.5</x:v>
      </x:c>
      <x:c r="D74" s="10" t="str">
        <x:v>Reasoning defence — Computers, networks and privacy</x:v>
      </x:c>
      <x:c r="E74" s="10" t="str">
        <x:v>Form</x:v>
      </x:c>
      <x:c r="F74" s="10" t="str">
        <x:v>Con</x:v>
      </x:c>
      <x:c r="G74" s="10" t="str">
        <x:v>ds-u06-005, ds-u06-006</x:v>
      </x:c>
      <x:c r="H74" s="10" t="str">
        <x:v>ibds-26-s04-diagnostic-v2</x:v>
      </x:c>
      <x:c r="I74" s="10" t="str">
        <x:v>Excluded — diagnostic/supporting conversation</x:v>
      </x:c>
      <x:c r="J74" s="10" t="str">
        <x:v>ibds-26-s04-defence</x:v>
      </x:c>
      <x:c r="K74" s="10"/>
    </x:row>
    <x:row r="75" ht="72" customHeight="1">
      <x:c r="A75" s="10" t="str">
        <x:v>ibds-26-s05-quiz</x:v>
      </x:c>
      <x:c r="B75" s="10" t="str">
        <x:v>IBDS</x:v>
      </x:c>
      <x:c r="C75" s="12" t="n">
        <x:v>46331.5</x:v>
      </x:c>
      <x:c r="D75" s="10" t="str">
        <x:v>AI, robots and human oversight — retrieval and mechanism quiz</x:v>
      </x:c>
      <x:c r="E75" s="10" t="str">
        <x:v>Form</x:v>
      </x:c>
      <x:c r="F75" s="10" t="str">
        <x:v>Pro</x:v>
      </x:c>
      <x:c r="G75" s="10" t="str">
        <x:v>ds-plan-ai, ds-plan-robots</x:v>
      </x:c>
      <x:c r="H75" s="10" t="str">
        <x:v>ibds-26-s05-diagnostic-v2</x:v>
      </x:c>
      <x:c r="I75" s="10" t="str">
        <x:v>Excluded — diagnostic quiz</x:v>
      </x:c>
      <x:c r="J75" s="10" t="str">
        <x:v>ibds-26-s05-quiz</x:v>
      </x:c>
      <x:c r="K75" s="10"/>
    </x:row>
    <x:row r="76" ht="72" customHeight="1">
      <x:c r="A76" s="10" t="str">
        <x:v>ibds-26-s05-transfer</x:v>
      </x:c>
      <x:c r="B76" s="10" t="str">
        <x:v>IBDS</x:v>
      </x:c>
      <x:c r="C76" s="12" t="n">
        <x:v>46335.5</x:v>
      </x:c>
      <x:c r="D76" s="10" t="str">
        <x:v>Evaluate an unfamiliar warehouse robot</x:v>
      </x:c>
      <x:c r="E76" s="10" t="str">
        <x:v>Sub</x:v>
      </x:c>
      <x:c r="F76" s="10" t="str">
        <x:v>Pro</x:v>
      </x:c>
      <x:c r="G76" s="10" t="str">
        <x:v>ds-plan-ai, ds-plan-robots, ds-u04-003, ds-u04-005, ds-plan-evaluation</x:v>
      </x:c>
      <x:c r="H76" s="10" t="str">
        <x:v>ibds-26-s05-diagnostic-v2</x:v>
      </x:c>
      <x:c r="I76" s="10" t="str">
        <x:v>Excluded — partial/transfer task</x:v>
      </x:c>
      <x:c r="J76" s="10" t="str">
        <x:v>ibds-26-s05-transfer</x:v>
      </x:c>
      <x:c r="K76" s="10"/>
    </x:row>
    <x:row r="77" ht="72" customHeight="1">
      <x:c r="A77" s="10" t="str">
        <x:v>ibds-26-s05-synthesis</x:v>
      </x:c>
      <x:c r="B77" s="10" t="str">
        <x:v>IBDS</x:v>
      </x:c>
      <x:c r="C77" s="12" t="n">
        <x:v>46336.5</x:v>
      </x:c>
      <x:c r="D77" s="10" t="str">
        <x:v>Source synthesis — AI, robots and human oversight</x:v>
      </x:c>
      <x:c r="E77" s="10" t="str">
        <x:v>Form</x:v>
      </x:c>
      <x:c r="F77" s="10" t="str">
        <x:v>Pro</x:v>
      </x:c>
      <x:c r="G77" s="10" t="str">
        <x:v>ds-u04-005, ds-plan-evaluation</x:v>
      </x:c>
      <x:c r="H77" s="10" t="str">
        <x:v>ibds-26-s05-diagnostic-v2</x:v>
      </x:c>
      <x:c r="I77" s="10" t="str">
        <x:v>Excluded — partial source practice</x:v>
      </x:c>
      <x:c r="J77" s="10" t="str">
        <x:v>ibds-26-s05-synthesis</x:v>
      </x:c>
      <x:c r="K77" s="10"/>
    </x:row>
    <x:row r="78" ht="72" customHeight="1">
      <x:c r="A78" s="10" t="str">
        <x:v>ibds-26-s05-defence</x:v>
      </x:c>
      <x:c r="B78" s="10" t="str">
        <x:v>IBDS</x:v>
      </x:c>
      <x:c r="C78" s="12" t="n">
        <x:v>46338.5</x:v>
      </x:c>
      <x:c r="D78" s="10" t="str">
        <x:v>Reasoning defence — AI, robots and human oversight</x:v>
      </x:c>
      <x:c r="E78" s="10" t="str">
        <x:v>Form</x:v>
      </x:c>
      <x:c r="F78" s="10" t="str">
        <x:v>Con</x:v>
      </x:c>
      <x:c r="G78" s="10" t="str">
        <x:v>ds-u04-005, ds-plan-evaluation</x:v>
      </x:c>
      <x:c r="H78" s="10" t="str">
        <x:v>ibds-26-s05-diagnostic-v2</x:v>
      </x:c>
      <x:c r="I78" s="10" t="str">
        <x:v>Excluded — diagnostic/supporting conversation</x:v>
      </x:c>
      <x:c r="J78" s="10" t="str">
        <x:v>ibds-26-s05-defence</x:v>
      </x:c>
      <x:c r="K78" s="10"/>
    </x:row>
    <x:row r="79" ht="72" customHeight="1">
      <x:c r="A79" s="10" t="str">
        <x:v>ibds-26-s06-quiz</x:v>
      </x:c>
      <x:c r="B79" s="10" t="str">
        <x:v>IBDS</x:v>
      </x:c>
      <x:c r="C79" s="12" t="n">
        <x:v>46345.5</x:v>
      </x:c>
      <x:c r="D79" s="10" t="str">
        <x:v>Media, culture and political participation — retrieval and mechanism quiz</x:v>
      </x:c>
      <x:c r="E79" s="10" t="str">
        <x:v>Form</x:v>
      </x:c>
      <x:c r="F79" s="10" t="str">
        <x:v>Pro</x:v>
      </x:c>
      <x:c r="G79" s="10" t="str">
        <x:v>ds-u07-001, ds-u07-002</x:v>
      </x:c>
      <x:c r="H79" s="10" t="str">
        <x:v>ibds-26-s06-diagnostic-v2</x:v>
      </x:c>
      <x:c r="I79" s="10" t="str">
        <x:v>Excluded — diagnostic quiz</x:v>
      </x:c>
      <x:c r="J79" s="10" t="str">
        <x:v>ibds-26-s06-quiz</x:v>
      </x:c>
      <x:c r="K79" s="10"/>
    </x:row>
    <x:row r="80" ht="72" customHeight="1">
      <x:c r="A80" s="10" t="str">
        <x:v>ibds-26-s06-transfer</x:v>
      </x:c>
      <x:c r="B80" s="10" t="str">
        <x:v>IBDS</x:v>
      </x:c>
      <x:c r="C80" s="12" t="n">
        <x:v>46349.5</x:v>
      </x:c>
      <x:c r="D80" s="10" t="str">
        <x:v>Compare moderation for an election and an arts community</x:v>
      </x:c>
      <x:c r="E80" s="10" t="str">
        <x:v>Sub</x:v>
      </x:c>
      <x:c r="F80" s="10" t="str">
        <x:v>Pro</x:v>
      </x:c>
      <x:c r="G80" s="10" t="str">
        <x:v>ds-u07-001, ds-u07-002, ds-u07-003, ds-u07-004, ds-u07-005, ds-plan-concepts, ds-plan-synthesis</x:v>
      </x:c>
      <x:c r="H80" s="10" t="str">
        <x:v>ibds-26-s06-diagnostic-v2</x:v>
      </x:c>
      <x:c r="I80" s="10" t="str">
        <x:v>Excluded — partial/transfer task</x:v>
      </x:c>
      <x:c r="J80" s="10" t="str">
        <x:v>ibds-26-s06-transfer</x:v>
      </x:c>
      <x:c r="K80" s="10"/>
    </x:row>
    <x:row r="81" ht="72" customHeight="1">
      <x:c r="A81" s="10" t="str">
        <x:v>ibds-26-s06-synthesis</x:v>
      </x:c>
      <x:c r="B81" s="10" t="str">
        <x:v>IBDS</x:v>
      </x:c>
      <x:c r="C81" s="12" t="n">
        <x:v>46350.5</x:v>
      </x:c>
      <x:c r="D81" s="10" t="str">
        <x:v>Source synthesis — Media, culture and political participation</x:v>
      </x:c>
      <x:c r="E81" s="10" t="str">
        <x:v>Form</x:v>
      </x:c>
      <x:c r="F81" s="10" t="str">
        <x:v>Pro</x:v>
      </x:c>
      <x:c r="G81" s="10" t="str">
        <x:v>ds-plan-concepts, ds-plan-synthesis</x:v>
      </x:c>
      <x:c r="H81" s="10" t="str">
        <x:v>ibds-26-s06-diagnostic-v2</x:v>
      </x:c>
      <x:c r="I81" s="10" t="str">
        <x:v>Excluded — partial source practice</x:v>
      </x:c>
      <x:c r="J81" s="10" t="str">
        <x:v>ibds-26-s06-synthesis</x:v>
      </x:c>
      <x:c r="K81" s="10"/>
    </x:row>
    <x:row r="82" ht="72" customHeight="1">
      <x:c r="A82" s="10" t="str">
        <x:v>ibds-26-s06-defence</x:v>
      </x:c>
      <x:c r="B82" s="10" t="str">
        <x:v>IBDS</x:v>
      </x:c>
      <x:c r="C82" s="12" t="n">
        <x:v>46351.5</x:v>
      </x:c>
      <x:c r="D82" s="10" t="str">
        <x:v>Reasoning defence — Media, culture and political participation</x:v>
      </x:c>
      <x:c r="E82" s="10" t="str">
        <x:v>Form</x:v>
      </x:c>
      <x:c r="F82" s="10" t="str">
        <x:v>Con</x:v>
      </x:c>
      <x:c r="G82" s="10" t="str">
        <x:v>ds-plan-concepts, ds-plan-synthesis</x:v>
      </x:c>
      <x:c r="H82" s="10" t="str">
        <x:v>ibds-26-s06-diagnostic-v2</x:v>
      </x:c>
      <x:c r="I82" s="10" t="str">
        <x:v>Excluded — diagnostic/supporting conversation</x:v>
      </x:c>
      <x:c r="J82" s="10" t="str">
        <x:v>ibds-26-s06-defence</x:v>
      </x:c>
      <x:c r="K82" s="10"/>
    </x:row>
    <x:row r="83" ht="72" customHeight="1">
      <x:c r="A83" s="10" t="str">
        <x:v>ibds-26-s07-quiz</x:v>
      </x:c>
      <x:c r="B83" s="10" t="str">
        <x:v>IBDS</x:v>
      </x:c>
      <x:c r="C83" s="12" t="n">
        <x:v>46358.5</x:v>
      </x:c>
      <x:c r="D83" s="10" t="str">
        <x:v>Infrastructure, environment and inequality — retrieval and mechanism quiz</x:v>
      </x:c>
      <x:c r="E83" s="10" t="str">
        <x:v>Form</x:v>
      </x:c>
      <x:c r="F83" s="10" t="str">
        <x:v>Pro</x:v>
      </x:c>
      <x:c r="G83" s="10" t="str">
        <x:v>ds-u02-004, ds-u05-004</x:v>
      </x:c>
      <x:c r="H83" s="10" t="str">
        <x:v>ibds-26-s07-diagnostic-v2</x:v>
      </x:c>
      <x:c r="I83" s="10" t="str">
        <x:v>Excluded — diagnostic quiz</x:v>
      </x:c>
      <x:c r="J83" s="10" t="str">
        <x:v>ibds-26-s07-quiz</x:v>
      </x:c>
      <x:c r="K83" s="10"/>
    </x:row>
    <x:row r="84" ht="72" customHeight="1">
      <x:c r="A84" s="10" t="str">
        <x:v>ibds-26-s07-transfer</x:v>
      </x:c>
      <x:c r="B84" s="10" t="str">
        <x:v>IBDS</x:v>
      </x:c>
      <x:c r="C84" s="12" t="n">
        <x:v>46363.5</x:v>
      </x:c>
      <x:c r="D84" s="10" t="str">
        <x:v>Judge a proposed rural data centre</x:v>
      </x:c>
      <x:c r="E84" s="10" t="str">
        <x:v>Sub</x:v>
      </x:c>
      <x:c r="F84" s="10" t="str">
        <x:v>Pro</x:v>
      </x:c>
      <x:c r="G84" s="10" t="str">
        <x:v>ds-u02-004, ds-u05-004, ds-u05-005, ds-plan-contexts, ds-plan-evaluation</x:v>
      </x:c>
      <x:c r="H84" s="10" t="str">
        <x:v>ibds-26-s07-diagnostic-v2</x:v>
      </x:c>
      <x:c r="I84" s="10" t="str">
        <x:v>Excluded — partial/transfer task</x:v>
      </x:c>
      <x:c r="J84" s="10" t="str">
        <x:v>ibds-26-s07-transfer</x:v>
      </x:c>
      <x:c r="K84" s="10"/>
    </x:row>
    <x:row r="85" ht="72" customHeight="1">
      <x:c r="A85" s="10" t="str">
        <x:v>ibds-26-s07-synthesis</x:v>
      </x:c>
      <x:c r="B85" s="10" t="str">
        <x:v>IBDS</x:v>
      </x:c>
      <x:c r="C85" s="12" t="n">
        <x:v>46364.5</x:v>
      </x:c>
      <x:c r="D85" s="10" t="str">
        <x:v>Source synthesis — Infrastructure, environment and inequality</x:v>
      </x:c>
      <x:c r="E85" s="10" t="str">
        <x:v>Form</x:v>
      </x:c>
      <x:c r="F85" s="10" t="str">
        <x:v>Pro</x:v>
      </x:c>
      <x:c r="G85" s="10" t="str">
        <x:v>ds-plan-contexts, ds-plan-evaluation</x:v>
      </x:c>
      <x:c r="H85" s="10" t="str">
        <x:v>ibds-26-s07-diagnostic-v2</x:v>
      </x:c>
      <x:c r="I85" s="10" t="str">
        <x:v>Excluded — partial source practice</x:v>
      </x:c>
      <x:c r="J85" s="10" t="str">
        <x:v>ibds-26-s07-synthesis</x:v>
      </x:c>
      <x:c r="K85" s="10"/>
    </x:row>
    <x:row r="86" ht="72" customHeight="1">
      <x:c r="A86" s="10" t="str">
        <x:v>ibds-26-s07-defence</x:v>
      </x:c>
      <x:c r="B86" s="10" t="str">
        <x:v>IBDS</x:v>
      </x:c>
      <x:c r="C86" s="12" t="n">
        <x:v>46365.5</x:v>
      </x:c>
      <x:c r="D86" s="10" t="str">
        <x:v>Reasoning defence — Infrastructure, environment and inequality</x:v>
      </x:c>
      <x:c r="E86" s="10" t="str">
        <x:v>Form</x:v>
      </x:c>
      <x:c r="F86" s="10" t="str">
        <x:v>Con</x:v>
      </x:c>
      <x:c r="G86" s="10" t="str">
        <x:v>ds-plan-contexts, ds-plan-evaluation</x:v>
      </x:c>
      <x:c r="H86" s="10" t="str">
        <x:v>ibds-26-s07-diagnostic-v2</x:v>
      </x:c>
      <x:c r="I86" s="10" t="str">
        <x:v>Excluded — diagnostic/supporting conversation</x:v>
      </x:c>
      <x:c r="J86" s="10" t="str">
        <x:v>ibds-26-s07-defence</x:v>
      </x:c>
      <x:c r="K86" s="10"/>
    </x:row>
    <x:row r="87" ht="72" customHeight="1">
      <x:c r="A87" s="10" t="str">
        <x:v>ibds-26-s08-quiz</x:v>
      </x:c>
      <x:c r="B87" s="10" t="str">
        <x:v>IBDS</x:v>
      </x:c>
      <x:c r="C87" s="12" t="n">
        <x:v>46372.5</x:v>
      </x:c>
      <x:c r="D87" s="10" t="str">
        <x:v>Inquiry feasibility and communication — retrieval and mechanism quiz</x:v>
      </x:c>
      <x:c r="E87" s="10" t="str">
        <x:v>Form</x:v>
      </x:c>
      <x:c r="F87" s="10" t="str">
        <x:v>Pro</x:v>
      </x:c>
      <x:c r="G87" s="10" t="str">
        <x:v>ds-plan-inquiry, ds-u12-003</x:v>
      </x:c>
      <x:c r="H87" s="10" t="str">
        <x:v>ibds-26-s08-diagnostic-v2</x:v>
      </x:c>
      <x:c r="I87" s="10" t="str">
        <x:v>Excluded — diagnostic quiz</x:v>
      </x:c>
      <x:c r="J87" s="10" t="str">
        <x:v>ibds-26-s08-quiz</x:v>
      </x:c>
      <x:c r="K87" s="10"/>
    </x:row>
    <x:row r="88" ht="72" customHeight="1">
      <x:c r="A88" s="10" t="str">
        <x:v>ibds-26-s08-transfer</x:v>
      </x:c>
      <x:c r="B88" s="10" t="str">
        <x:v>IBDS</x:v>
      </x:c>
      <x:c r="C88" s="12" t="n">
        <x:v>46374.5</x:v>
      </x:c>
      <x:c r="D88" s="10" t="str">
        <x:v>Defend why one question is feasible and another is not</x:v>
      </x:c>
      <x:c r="E88" s="10" t="str">
        <x:v>Sub</x:v>
      </x:c>
      <x:c r="F88" s="10" t="str">
        <x:v>Pro</x:v>
      </x:c>
      <x:c r="G88" s="10" t="str">
        <x:v>ds-plan-inquiry, ds-u12-003, ds-plan-communication</x:v>
      </x:c>
      <x:c r="H88" s="10" t="str">
        <x:v>ibds-26-s08-diagnostic-v2</x:v>
      </x:c>
      <x:c r="I88" s="10" t="str">
        <x:v>Excluded — partial/transfer task</x:v>
      </x:c>
      <x:c r="J88" s="10" t="str">
        <x:v>ibds-26-s08-transfer</x:v>
      </x:c>
      <x:c r="K88" s="10"/>
    </x:row>
    <x:row r="89" ht="72" customHeight="1">
      <x:c r="A89" s="10" t="str">
        <x:v>ibds-26-s08-synthesis</x:v>
      </x:c>
      <x:c r="B89" s="10" t="str">
        <x:v>IBDS</x:v>
      </x:c>
      <x:c r="C89" s="12" t="n">
        <x:v>46391.5</x:v>
      </x:c>
      <x:c r="D89" s="10" t="str">
        <x:v>Source synthesis — Inquiry feasibility and communication</x:v>
      </x:c>
      <x:c r="E89" s="10" t="str">
        <x:v>Form</x:v>
      </x:c>
      <x:c r="F89" s="10" t="str">
        <x:v>Pro</x:v>
      </x:c>
      <x:c r="G89" s="10" t="str">
        <x:v>ds-u12-003, ds-plan-communication</x:v>
      </x:c>
      <x:c r="H89" s="10" t="str">
        <x:v>ibds-26-s08-diagnostic-v2</x:v>
      </x:c>
      <x:c r="I89" s="10" t="str">
        <x:v>Excluded — partial source practice</x:v>
      </x:c>
      <x:c r="J89" s="10" t="str">
        <x:v>ibds-26-s08-synthesis</x:v>
      </x:c>
      <x:c r="K89" s="10"/>
    </x:row>
    <x:row r="90" ht="72" customHeight="1">
      <x:c r="A90" s="10" t="str">
        <x:v>ibds-26-s08-defence</x:v>
      </x:c>
      <x:c r="B90" s="10" t="str">
        <x:v>IBDS</x:v>
      </x:c>
      <x:c r="C90" s="12" t="n">
        <x:v>46392.5</x:v>
      </x:c>
      <x:c r="D90" s="10" t="str">
        <x:v>Reasoning defence — Inquiry feasibility and communication</x:v>
      </x:c>
      <x:c r="E90" s="10" t="str">
        <x:v>Form</x:v>
      </x:c>
      <x:c r="F90" s="10" t="str">
        <x:v>Con</x:v>
      </x:c>
      <x:c r="G90" s="10" t="str">
        <x:v>ds-u12-003, ds-plan-communication</x:v>
      </x:c>
      <x:c r="H90" s="10" t="str">
        <x:v>ibds-26-s08-diagnostic-v2</x:v>
      </x:c>
      <x:c r="I90" s="10" t="str">
        <x:v>Excluded — diagnostic/supporting conversation</x:v>
      </x:c>
      <x:c r="J90" s="10" t="str">
        <x:v>ibds-26-s08-defence</x:v>
      </x:c>
      <x:c r="K90" s="10"/>
    </x:row>
    <x:row r="91" ht="72" customHeight="1">
      <x:c r="A91" s="10" t="str">
        <x:v>ibds-26-s09-quiz</x:v>
      </x:c>
      <x:c r="B91" s="10" t="str">
        <x:v>IBDS</x:v>
      </x:c>
      <x:c r="C91" s="12" t="n">
        <x:v>46399.5</x:v>
      </x:c>
      <x:c r="D91" s="10" t="str">
        <x:v>Semester synthesis and diagnostic repair — retrieval and mechanism quiz</x:v>
      </x:c>
      <x:c r="E91" s="10" t="str">
        <x:v>Form</x:v>
      </x:c>
      <x:c r="F91" s="10" t="str">
        <x:v>Pro</x:v>
      </x:c>
      <x:c r="G91" s="10" t="str">
        <x:v>ds-plan-evaluation, ds-plan-synthesis</x:v>
      </x:c>
      <x:c r="H91" s="10" t="str">
        <x:v>ibds-26-s09-diagnostic-v2</x:v>
      </x:c>
      <x:c r="I91" s="10" t="str">
        <x:v>Excluded — diagnostic quiz</x:v>
      </x:c>
      <x:c r="J91" s="10" t="str">
        <x:v>ibds-26-s09-quiz</x:v>
      </x:c>
      <x:c r="K91" s="10"/>
    </x:row>
    <x:row r="92" ht="72" customHeight="1">
      <x:c r="A92" s="10" t="str">
        <x:v>ibds-26-s09-transfer</x:v>
      </x:c>
      <x:c r="B92" s="10" t="str">
        <x:v>IBDS</x:v>
      </x:c>
      <x:c r="C92" s="12" t="n">
        <x:v>46401.5</x:v>
      </x:c>
      <x:c r="D92" s="10" t="str">
        <x:v>Complete P1 sections and a P2 thematic response independently</x:v>
      </x:c>
      <x:c r="E92" s="10" t="str">
        <x:v>Sub</x:v>
      </x:c>
      <x:c r="F92" s="10" t="str">
        <x:v>Pro</x:v>
      </x:c>
      <x:c r="G92" s="10" t="str">
        <x:v>ds-plan-evaluation, ds-plan-synthesis, ds-plan-contexts</x:v>
      </x:c>
      <x:c r="H92" s="10" t="str">
        <x:v>ibds-26-s09-diagnostic-v2</x:v>
      </x:c>
      <x:c r="I92" s="10" t="str">
        <x:v>Excluded — partial/transfer task</x:v>
      </x:c>
      <x:c r="J92" s="10" t="str">
        <x:v>ibds-26-s09-transfer</x:v>
      </x:c>
      <x:c r="K92" s="10"/>
    </x:row>
    <x:row r="93" ht="72" customHeight="1">
      <x:c r="A93" s="10" t="str">
        <x:v>ibds-26-s09-synthesis</x:v>
      </x:c>
      <x:c r="B93" s="10" t="str">
        <x:v>IBDS</x:v>
      </x:c>
      <x:c r="C93" s="12" t="n">
        <x:v>46402.5</x:v>
      </x:c>
      <x:c r="D93" s="10" t="str">
        <x:v>Source synthesis — Semester synthesis and diagnostic repair</x:v>
      </x:c>
      <x:c r="E93" s="10" t="str">
        <x:v>Form</x:v>
      </x:c>
      <x:c r="F93" s="10" t="str">
        <x:v>Pro</x:v>
      </x:c>
      <x:c r="G93" s="10" t="str">
        <x:v>ds-plan-synthesis, ds-plan-contexts</x:v>
      </x:c>
      <x:c r="H93" s="10" t="str">
        <x:v>ibds-26-s09-diagnostic-v2</x:v>
      </x:c>
      <x:c r="I93" s="10" t="str">
        <x:v>Excluded — partial source practice</x:v>
      </x:c>
      <x:c r="J93" s="10" t="str">
        <x:v>ibds-26-s09-synthesis</x:v>
      </x:c>
      <x:c r="K93" s="10"/>
    </x:row>
    <x:row r="94" ht="72" customHeight="1">
      <x:c r="A94" s="10" t="str">
        <x:v>ibds-26-s09-defence</x:v>
      </x:c>
      <x:c r="B94" s="10" t="str">
        <x:v>IBDS</x:v>
      </x:c>
      <x:c r="C94" s="12" t="n">
        <x:v>46405.5</x:v>
      </x:c>
      <x:c r="D94" s="10" t="str">
        <x:v>Reasoning defence — Semester synthesis and diagnostic repair</x:v>
      </x:c>
      <x:c r="E94" s="10" t="str">
        <x:v>Form</x:v>
      </x:c>
      <x:c r="F94" s="10" t="str">
        <x:v>Con</x:v>
      </x:c>
      <x:c r="G94" s="10" t="str">
        <x:v>ds-plan-synthesis, ds-plan-contexts</x:v>
      </x:c>
      <x:c r="H94" s="10" t="str">
        <x:v>ibds-26-s09-diagnostic-v2</x:v>
      </x:c>
      <x:c r="I94" s="10" t="str">
        <x:v>Excluded — diagnostic/supporting conversation</x:v>
      </x:c>
      <x:c r="J94" s="10" t="str">
        <x:v>ibds-26-s09-defence</x:v>
      </x:c>
      <x:c r="K94" s="10"/>
    </x:row>
    <x:row r="95" ht="72" customHeight="1">
      <x:c r="A95" s="10" t="str">
        <x:v>ibds-26-s10-quiz</x:v>
      </x:c>
      <x:c r="B95" s="10" t="str">
        <x:v>IBDS</x:v>
      </x:c>
      <x:c r="C95" s="12" t="n">
        <x:v>46412.5</x:v>
      </x:c>
      <x:c r="D95" s="10" t="str">
        <x:v>Unfamiliar cases and source synthesis — retrieval and mechanism quiz</x:v>
      </x:c>
      <x:c r="E95" s="10" t="str">
        <x:v>Form</x:v>
      </x:c>
      <x:c r="F95" s="10" t="str">
        <x:v>Pro</x:v>
      </x:c>
      <x:c r="G95" s="10" t="str">
        <x:v>ds-plan-contexts, ds-plan-synthesis</x:v>
      </x:c>
      <x:c r="H95" s="10" t="str">
        <x:v>ibds-26-s10-diagnostic-v2</x:v>
      </x:c>
      <x:c r="I95" s="10" t="str">
        <x:v>Excluded — diagnostic quiz</x:v>
      </x:c>
      <x:c r="J95" s="10" t="str">
        <x:v>ibds-26-s10-quiz</x:v>
      </x:c>
      <x:c r="K95" s="10"/>
    </x:row>
    <x:row r="96" ht="72" customHeight="1">
      <x:c r="A96" s="10" t="str">
        <x:v>ibds-26-s10-transfer</x:v>
      </x:c>
      <x:c r="B96" s="10" t="str">
        <x:v>IBDS</x:v>
      </x:c>
      <x:c r="C96" s="12" t="n">
        <x:v>46421.5</x:v>
      </x:c>
      <x:c r="D96" s="10" t="str">
        <x:v>Two timed sections with changed stakeholders and constraints</x:v>
      </x:c>
      <x:c r="E96" s="10" t="str">
        <x:v>Sub</x:v>
      </x:c>
      <x:c r="F96" s="10" t="str">
        <x:v>Pro</x:v>
      </x:c>
      <x:c r="G96" s="10" t="str">
        <x:v>ds-plan-contexts, ds-plan-synthesis, ds-plan-evaluation</x:v>
      </x:c>
      <x:c r="H96" s="10" t="str">
        <x:v>ibds-26-s10-diagnostic-v2</x:v>
      </x:c>
      <x:c r="I96" s="10" t="str">
        <x:v>Excluded — partial/transfer task</x:v>
      </x:c>
      <x:c r="J96" s="10" t="str">
        <x:v>ibds-26-s10-transfer</x:v>
      </x:c>
      <x:c r="K96" s="10"/>
    </x:row>
    <x:row r="97" ht="72" customHeight="1">
      <x:c r="A97" s="10" t="str">
        <x:v>ibds-26-s10-synthesis</x:v>
      </x:c>
      <x:c r="B97" s="10" t="str">
        <x:v>IBDS</x:v>
      </x:c>
      <x:c r="C97" s="12" t="n">
        <x:v>46422.5</x:v>
      </x:c>
      <x:c r="D97" s="10" t="str">
        <x:v>Source synthesis — Unfamiliar cases and source synthesis</x:v>
      </x:c>
      <x:c r="E97" s="10" t="str">
        <x:v>Form</x:v>
      </x:c>
      <x:c r="F97" s="10" t="str">
        <x:v>Pro</x:v>
      </x:c>
      <x:c r="G97" s="10" t="str">
        <x:v>ds-plan-synthesis, ds-plan-evaluation</x:v>
      </x:c>
      <x:c r="H97" s="10" t="str">
        <x:v>ibds-26-s10-diagnostic-v2</x:v>
      </x:c>
      <x:c r="I97" s="10" t="str">
        <x:v>Excluded — partial source practice</x:v>
      </x:c>
      <x:c r="J97" s="10" t="str">
        <x:v>ibds-26-s10-synthesis</x:v>
      </x:c>
      <x:c r="K97" s="10"/>
    </x:row>
    <x:row r="98" ht="72" customHeight="1">
      <x:c r="A98" s="10" t="str">
        <x:v>ibds-26-s10-defence</x:v>
      </x:c>
      <x:c r="B98" s="10" t="str">
        <x:v>IBDS</x:v>
      </x:c>
      <x:c r="C98" s="12" t="n">
        <x:v>46423.5</x:v>
      </x:c>
      <x:c r="D98" s="10" t="str">
        <x:v>Reasoning defence — Unfamiliar cases and source synthesis</x:v>
      </x:c>
      <x:c r="E98" s="10" t="str">
        <x:v>Form</x:v>
      </x:c>
      <x:c r="F98" s="10" t="str">
        <x:v>Con</x:v>
      </x:c>
      <x:c r="G98" s="10" t="str">
        <x:v>ds-plan-synthesis, ds-plan-evaluation</x:v>
      </x:c>
      <x:c r="H98" s="10" t="str">
        <x:v>ibds-26-s10-diagnostic-v2</x:v>
      </x:c>
      <x:c r="I98" s="10" t="str">
        <x:v>Excluded — diagnostic/supporting conversation</x:v>
      </x:c>
      <x:c r="J98" s="10" t="str">
        <x:v>ibds-26-s10-defence</x:v>
      </x:c>
      <x:c r="K98" s="10"/>
    </x:row>
    <x:row r="99" ht="72" customHeight="1">
      <x:c r="A99" s="10" t="str">
        <x:v>ibds-26-s11-ia-checkpoint</x:v>
      </x:c>
      <x:c r="B99" s="10" t="str">
        <x:v>IBDS</x:v>
      </x:c>
      <x:c r="C99" s="12" t="n">
        <x:v>46437.5</x:v>
      </x:c>
      <x:c r="D99" s="10" t="str">
        <x:v>IA evidence base and analysis outline</x:v>
      </x:c>
      <x:c r="E99" s="10" t="str">
        <x:v>Form</x:v>
      </x:c>
      <x:c r="F99" s="10" t="str">
        <x:v>Pro</x:v>
      </x:c>
      <x:c r="G99" s="10" t="str">
        <x:v>ds-plan-inquiry, ds-u12-003, ds-plan-evaluation</x:v>
      </x:c>
      <x:c r="H99" s="10" t="str">
        <x:v>official-ia-current</x:v>
      </x:c>
      <x:c r="I99" s="10" t="str">
        <x:v>Excluded — IA preparation/draft</x:v>
      </x:c>
      <x:c r="J99" s="10" t="str">
        <x:v>ibds-26-s11-ia-checkpoint</x:v>
      </x:c>
      <x:c r="K99" s="10"/>
    </x:row>
    <x:row r="100" ht="72" customHeight="1">
      <x:c r="A100" s="10" t="str">
        <x:v>ibds-26-s11-defence</x:v>
      </x:c>
      <x:c r="B100" s="10" t="str">
        <x:v>IBDS</x:v>
      </x:c>
      <x:c r="C100" s="12" t="n">
        <x:v>46437.5</x:v>
      </x:c>
      <x:c r="D100" s="10" t="str">
        <x:v>Reasoning defence — IA inquiry and research</x:v>
      </x:c>
      <x:c r="E100" s="10" t="str">
        <x:v>Form</x:v>
      </x:c>
      <x:c r="F100" s="10" t="str">
        <x:v>Con</x:v>
      </x:c>
      <x:c r="G100" s="10" t="str">
        <x:v>ds-u12-003, ds-plan-evaluation</x:v>
      </x:c>
      <x:c r="H100" s="10" t="str">
        <x:v>ibds-26-s11-diagnostic-v2</x:v>
      </x:c>
      <x:c r="I100" s="10" t="str">
        <x:v>Excluded — diagnostic/supporting conversation</x:v>
      </x:c>
      <x:c r="J100" s="10" t="str">
        <x:v>ibds-26-s11-defence</x:v>
      </x:c>
      <x:c r="K100" s="10"/>
    </x:row>
    <x:row r="101" ht="72" customHeight="1">
      <x:c r="A101" s="10" t="str">
        <x:v>ibds-26-s12-ia-checkpoint</x:v>
      </x:c>
      <x:c r="B101" s="10" t="str">
        <x:v>IBDS</x:v>
      </x:c>
      <x:c r="C101" s="12" t="n">
        <x:v>46450.5</x:v>
      </x:c>
      <x:c r="D101" s="10" t="str">
        <x:v>IA draft and permitted feedback</x:v>
      </x:c>
      <x:c r="E101" s="10" t="str">
        <x:v>Form</x:v>
      </x:c>
      <x:c r="F101" s="10" t="str">
        <x:v>Pro</x:v>
      </x:c>
      <x:c r="G101" s="10" t="str">
        <x:v>ds-plan-communication, ds-plan-evaluation, ds-plan-contexts</x:v>
      </x:c>
      <x:c r="H101" s="10" t="str">
        <x:v>official-ia-current</x:v>
      </x:c>
      <x:c r="I101" s="10" t="str">
        <x:v>Excluded — IA preparation/draft</x:v>
      </x:c>
      <x:c r="J101" s="10" t="str">
        <x:v>ibds-26-s12-ia-checkpoint</x:v>
      </x:c>
      <x:c r="K101" s="10"/>
    </x:row>
    <x:row r="102" ht="72" customHeight="1">
      <x:c r="A102" s="10" t="str">
        <x:v>ibds-26-s12-defence</x:v>
      </x:c>
      <x:c r="B102" s="10" t="str">
        <x:v>IBDS</x:v>
      </x:c>
      <x:c r="C102" s="12" t="n">
        <x:v>46450.5</x:v>
      </x:c>
      <x:c r="D102" s="10" t="str">
        <x:v>Reasoning defence — IA analysis and production</x:v>
      </x:c>
      <x:c r="E102" s="10" t="str">
        <x:v>Form</x:v>
      </x:c>
      <x:c r="F102" s="10" t="str">
        <x:v>Con</x:v>
      </x:c>
      <x:c r="G102" s="10" t="str">
        <x:v>ds-plan-evaluation, ds-plan-contexts</x:v>
      </x:c>
      <x:c r="H102" s="10" t="str">
        <x:v>ibds-26-s12-diagnostic-v2</x:v>
      </x:c>
      <x:c r="I102" s="10" t="str">
        <x:v>Excluded — diagnostic/supporting conversation</x:v>
      </x:c>
      <x:c r="J102" s="10" t="str">
        <x:v>ibds-26-s12-defence</x:v>
      </x:c>
      <x:c r="K102" s="10"/>
    </x:row>
    <x:row r="103" ht="72" customHeight="1">
      <x:c r="A103" s="10" t="str">
        <x:v>ibds-26-s13-ia-checkpoint</x:v>
      </x:c>
      <x:c r="B103" s="10" t="str">
        <x:v>IBDS</x:v>
      </x:c>
      <x:c r="C103" s="12" t="n">
        <x:v>46470.5</x:v>
      </x:c>
      <x:c r="D103" s="10" t="str">
        <x:v>IA final package and authenticity</x:v>
      </x:c>
      <x:c r="E103" s="10" t="str">
        <x:v>Sub</x:v>
      </x:c>
      <x:c r="F103" s="10" t="str">
        <x:v>Pro</x:v>
      </x:c>
      <x:c r="G103" s="10" t="str">
        <x:v>ds-plan-communication, ds-plan-evaluation, ds-plan-synthesis</x:v>
      </x:c>
      <x:c r="H103" s="10" t="str">
        <x:v>official-ia-current</x:v>
      </x:c>
      <x:c r="I103" s="10" t="str">
        <x:v>IA candidate only after final teacher assessment</x:v>
      </x:c>
      <x:c r="J103" s="10" t="str">
        <x:v>ibds-26-s13-ia-checkpoint</x:v>
      </x:c>
      <x:c r="K103" s="10"/>
    </x:row>
    <x:row r="104" ht="72" customHeight="1">
      <x:c r="A104" s="10" t="str">
        <x:v>ibds-26-s13-defence</x:v>
      </x:c>
      <x:c r="B104" s="10" t="str">
        <x:v>IBDS</x:v>
      </x:c>
      <x:c r="C104" s="12" t="n">
        <x:v>46470.5</x:v>
      </x:c>
      <x:c r="D104" s="10" t="str">
        <x:v>Reasoning defence — IA completion and return to exam transfer</x:v>
      </x:c>
      <x:c r="E104" s="10" t="str">
        <x:v>Form</x:v>
      </x:c>
      <x:c r="F104" s="10" t="str">
        <x:v>Con</x:v>
      </x:c>
      <x:c r="G104" s="10" t="str">
        <x:v>ds-plan-evaluation, ds-plan-synthesis</x:v>
      </x:c>
      <x:c r="H104" s="10" t="str">
        <x:v>ibds-26-s13-diagnostic-v2</x:v>
      </x:c>
      <x:c r="I104" s="10" t="str">
        <x:v>Excluded — diagnostic/supporting conversation</x:v>
      </x:c>
      <x:c r="J104" s="10" t="str">
        <x:v>ibds-26-s13-defence</x:v>
      </x:c>
      <x:c r="K104" s="10"/>
    </x:row>
    <x:row r="105" ht="72" customHeight="1">
      <x:c r="A105" s="10" t="str">
        <x:v>ibds-26-s14-quiz</x:v>
      </x:c>
      <x:c r="B105" s="10" t="str">
        <x:v>IBDS</x:v>
      </x:c>
      <x:c r="C105" s="12" t="n">
        <x:v>46482.5</x:v>
      </x:c>
      <x:c r="D105" s="10" t="str">
        <x:v>Paper 1 performance and Mock A — retrieval and mechanism quiz</x:v>
      </x:c>
      <x:c r="E105" s="10" t="str">
        <x:v>Form</x:v>
      </x:c>
      <x:c r="F105" s="10" t="str">
        <x:v>Pro</x:v>
      </x:c>
      <x:c r="G105" s="10" t="str">
        <x:v>ds-plan-evaluation, ds-plan-contexts</x:v>
      </x:c>
      <x:c r="H105" s="10" t="str">
        <x:v>ibds-26-s14-diagnostic-v2</x:v>
      </x:c>
      <x:c r="I105" s="10" t="str">
        <x:v>Excluded — diagnostic quiz</x:v>
      </x:c>
      <x:c r="J105" s="10" t="str">
        <x:v>ibds-26-s14-quiz</x:v>
      </x:c>
      <x:c r="K105" s="10"/>
    </x:row>
    <x:row r="106" ht="72" customHeight="1">
      <x:c r="A106" s="10" t="str">
        <x:v>ibds-26-s14-synthesis</x:v>
      </x:c>
      <x:c r="B106" s="10" t="str">
        <x:v>IBDS</x:v>
      </x:c>
      <x:c r="C106" s="12" t="n">
        <x:v>46485.5</x:v>
      </x:c>
      <x:c r="D106" s="10" t="str">
        <x:v>Source synthesis — Paper 1 performance and Mock A</x:v>
      </x:c>
      <x:c r="E106" s="10" t="str">
        <x:v>Form</x:v>
      </x:c>
      <x:c r="F106" s="10" t="str">
        <x:v>Pro</x:v>
      </x:c>
      <x:c r="G106" s="10" t="str">
        <x:v>ds-plan-evaluation, ds-plan-contexts</x:v>
      </x:c>
      <x:c r="H106" s="10" t="str">
        <x:v>ibds-26-s14-diagnostic-v2</x:v>
      </x:c>
      <x:c r="I106" s="10" t="str">
        <x:v>Excluded — partial source practice</x:v>
      </x:c>
      <x:c r="J106" s="10" t="str">
        <x:v>ibds-26-s14-synthesis</x:v>
      </x:c>
      <x:c r="K106" s="10"/>
    </x:row>
    <x:row r="107" ht="72" customHeight="1">
      <x:c r="A107" s="10" t="str">
        <x:v>ibds-26-s14-defence</x:v>
      </x:c>
      <x:c r="B107" s="10" t="str">
        <x:v>IBDS</x:v>
      </x:c>
      <x:c r="C107" s="12" t="n">
        <x:v>46486.5</x:v>
      </x:c>
      <x:c r="D107" s="10" t="str">
        <x:v>Reasoning defence — Paper 1 performance and Mock A</x:v>
      </x:c>
      <x:c r="E107" s="10" t="str">
        <x:v>Form</x:v>
      </x:c>
      <x:c r="F107" s="10" t="str">
        <x:v>Con</x:v>
      </x:c>
      <x:c r="G107" s="10" t="str">
        <x:v>ds-plan-evaluation, ds-plan-contexts</x:v>
      </x:c>
      <x:c r="H107" s="10" t="str">
        <x:v>ibds-26-s14-diagnostic-v2</x:v>
      </x:c>
      <x:c r="I107" s="10" t="str">
        <x:v>Excluded — diagnostic/supporting conversation</x:v>
      </x:c>
      <x:c r="J107" s="10" t="str">
        <x:v>ibds-26-s14-defence</x:v>
      </x:c>
      <x:c r="K107" s="10"/>
    </x:row>
    <x:row r="108" ht="72" customHeight="1">
      <x:c r="A108" s="10" t="str">
        <x:v>ibds-26-s14-mock-p1-a</x:v>
      </x:c>
      <x:c r="B108" s="10" t="str">
        <x:v>IBDS</x:v>
      </x:c>
      <x:c r="C108" s="12" t="n">
        <x:v>46484.5</x:v>
      </x:c>
      <x:c r="D108" s="10" t="str">
        <x:v>P1 full Mock A</x:v>
      </x:c>
      <x:c r="E108" s="10" t="str">
        <x:v>Sub</x:v>
      </x:c>
      <x:c r="F108" s="10" t="str">
        <x:v>Pro</x:v>
      </x:c>
      <x:c r="G108" s="10" t="str">
        <x:v>ds-plan-evaluation, ds-plan-contexts</x:v>
      </x:c>
      <x:c r="H108" s="10" t="str">
        <x:v>official-p1-question-specific</x:v>
      </x:c>
      <x:c r="I108" s="10" t="str">
        <x:v>P1 candidate only after teacher verification</x:v>
      </x:c>
      <x:c r="J108" s="10" t="str">
        <x:v>ibds-26-s14-mock-p1-a</x:v>
      </x:c>
      <x:c r="K108" s="10"/>
    </x:row>
    <x:row r="109" ht="72" customHeight="1">
      <x:c r="A109" s="10" t="str">
        <x:v>ibds-26-s15-quiz</x:v>
      </x:c>
      <x:c r="B109" s="10" t="str">
        <x:v>IBDS</x:v>
      </x:c>
      <x:c r="C109" s="12" t="n">
        <x:v>46493.5</x:v>
      </x:c>
      <x:c r="D109" s="10" t="str">
        <x:v>Paper 2 performance and Mock A — retrieval and mechanism quiz</x:v>
      </x:c>
      <x:c r="E109" s="10" t="str">
        <x:v>Form</x:v>
      </x:c>
      <x:c r="F109" s="10" t="str">
        <x:v>Pro</x:v>
      </x:c>
      <x:c r="G109" s="10" t="str">
        <x:v>ds-plan-synthesis, ds-u12-003</x:v>
      </x:c>
      <x:c r="H109" s="10" t="str">
        <x:v>ibds-26-s15-diagnostic-v2</x:v>
      </x:c>
      <x:c r="I109" s="10" t="str">
        <x:v>Excluded — diagnostic quiz</x:v>
      </x:c>
      <x:c r="J109" s="10" t="str">
        <x:v>ibds-26-s15-quiz</x:v>
      </x:c>
      <x:c r="K109" s="10"/>
    </x:row>
    <x:row r="110" ht="72" customHeight="1">
      <x:c r="A110" s="10" t="str">
        <x:v>ibds-26-s15-transfer</x:v>
      </x:c>
      <x:c r="B110" s="10" t="str">
        <x:v>IBDS</x:v>
      </x:c>
      <x:c r="C110" s="12" t="n">
        <x:v>46497.5</x:v>
      </x:c>
      <x:c r="D110" s="10" t="str">
        <x:v>Full P2 Mock A; parallel synthesis repair</x:v>
      </x:c>
      <x:c r="E110" s="10" t="str">
        <x:v>Sub</x:v>
      </x:c>
      <x:c r="F110" s="10" t="str">
        <x:v>Pro</x:v>
      </x:c>
      <x:c r="G110" s="10" t="str">
        <x:v>ds-plan-synthesis, ds-u12-003, ds-plan-evaluation</x:v>
      </x:c>
      <x:c r="H110" s="10" t="str">
        <x:v>ibds-26-s15-diagnostic-v2</x:v>
      </x:c>
      <x:c r="I110" s="10" t="str">
        <x:v>Excluded — partial/transfer task</x:v>
      </x:c>
      <x:c r="J110" s="10" t="str">
        <x:v>ibds-26-s15-transfer</x:v>
      </x:c>
      <x:c r="K110" s="10"/>
    </x:row>
    <x:row r="111" ht="72" customHeight="1">
      <x:c r="A111" s="10" t="str">
        <x:v>ibds-26-s15-defence</x:v>
      </x:c>
      <x:c r="B111" s="10" t="str">
        <x:v>IBDS</x:v>
      </x:c>
      <x:c r="C111" s="12" t="n">
        <x:v>46499.5</x:v>
      </x:c>
      <x:c r="D111" s="10" t="str">
        <x:v>Reasoning defence — Paper 2 performance and Mock A</x:v>
      </x:c>
      <x:c r="E111" s="10" t="str">
        <x:v>Form</x:v>
      </x:c>
      <x:c r="F111" s="10" t="str">
        <x:v>Con</x:v>
      </x:c>
      <x:c r="G111" s="10" t="str">
        <x:v>ds-u12-003, ds-plan-evaluation</x:v>
      </x:c>
      <x:c r="H111" s="10" t="str">
        <x:v>ibds-26-s15-diagnostic-v2</x:v>
      </x:c>
      <x:c r="I111" s="10" t="str">
        <x:v>Excluded — diagnostic/supporting conversation</x:v>
      </x:c>
      <x:c r="J111" s="10" t="str">
        <x:v>ibds-26-s15-defence</x:v>
      </x:c>
      <x:c r="K111" s="10"/>
    </x:row>
    <x:row r="112" ht="72" customHeight="1">
      <x:c r="A112" s="10" t="str">
        <x:v>ibds-26-s15-mock-p2-a</x:v>
      </x:c>
      <x:c r="B112" s="10" t="str">
        <x:v>IBDS</x:v>
      </x:c>
      <x:c r="C112" s="12" t="n">
        <x:v>46498.5</x:v>
      </x:c>
      <x:c r="D112" s="10" t="str">
        <x:v>P2 full Mock A</x:v>
      </x:c>
      <x:c r="E112" s="10" t="str">
        <x:v>Sub</x:v>
      </x:c>
      <x:c r="F112" s="10" t="str">
        <x:v>Pro</x:v>
      </x:c>
      <x:c r="G112" s="10" t="str">
        <x:v>ds-plan-synthesis, ds-u12-003, ds-plan-evaluation</x:v>
      </x:c>
      <x:c r="H112" s="10" t="str">
        <x:v>official-p2-question-specific</x:v>
      </x:c>
      <x:c r="I112" s="10" t="str">
        <x:v>P2 candidate only after teacher verification</x:v>
      </x:c>
      <x:c r="J112" s="10" t="str">
        <x:v>ibds-26-s15-mock-p2-a</x:v>
      </x:c>
      <x:c r="K112" s="10"/>
    </x:row>
    <x:row r="113" ht="72" customHeight="1">
      <x:c r="A113" s="10" t="str">
        <x:v>ibds-26-s16-defence</x:v>
      </x:c>
      <x:c r="B113" s="10" t="str">
        <x:v>IBDS</x:v>
      </x:c>
      <x:c r="C113" s="12" t="n">
        <x:v>46513.5</x:v>
      </x:c>
      <x:c r="D113" s="10" t="str">
        <x:v>Reasoning defence — Readiness, Mock B and targeted repair</x:v>
      </x:c>
      <x:c r="E113" s="10" t="str">
        <x:v>Form</x:v>
      </x:c>
      <x:c r="F113" s="10" t="str">
        <x:v>Con</x:v>
      </x:c>
      <x:c r="G113" s="10" t="str">
        <x:v>ds-plan-synthesis, ds-plan-contexts</x:v>
      </x:c>
      <x:c r="H113" s="10" t="str">
        <x:v>ibds-26-s16-diagnostic-v2</x:v>
      </x:c>
      <x:c r="I113" s="10" t="str">
        <x:v>Excluded — diagnostic/supporting conversation</x:v>
      </x:c>
      <x:c r="J113" s="10" t="str">
        <x:v>ibds-26-s16-defence</x:v>
      </x:c>
      <x:c r="K113" s="10"/>
    </x:row>
    <x:row r="114" ht="72" customHeight="1">
      <x:c r="A114" s="10" t="str">
        <x:v>ibds-26-s16-mock-p1-b</x:v>
      </x:c>
      <x:c r="B114" s="10" t="str">
        <x:v>IBDS</x:v>
      </x:c>
      <x:c r="C114" s="12" t="n">
        <x:v>46504.5</x:v>
      </x:c>
      <x:c r="D114" s="10" t="str">
        <x:v>P1 full Mock B</x:v>
      </x:c>
      <x:c r="E114" s="10" t="str">
        <x:v>Sub</x:v>
      </x:c>
      <x:c r="F114" s="10" t="str">
        <x:v>Pro</x:v>
      </x:c>
      <x:c r="G114" s="10" t="str">
        <x:v>ds-plan-evaluation, ds-plan-synthesis, ds-plan-contexts</x:v>
      </x:c>
      <x:c r="H114" s="10" t="str">
        <x:v>official-p1-question-specific</x:v>
      </x:c>
      <x:c r="I114" s="10" t="str">
        <x:v>P1 candidate only after teacher verification</x:v>
      </x:c>
      <x:c r="J114" s="10" t="str">
        <x:v>ibds-26-s16-mock-p1-b</x:v>
      </x:c>
      <x:c r="K114" s="10"/>
    </x:row>
    <x:row r="115" ht="72" customHeight="1">
      <x:c r="A115" s="10" t="str">
        <x:v>ibds-26-s16-mock-p2-b</x:v>
      </x:c>
      <x:c r="B115" s="10" t="str">
        <x:v>IBDS</x:v>
      </x:c>
      <x:c r="C115" s="12" t="n">
        <x:v>46510.5</x:v>
      </x:c>
      <x:c r="D115" s="10" t="str">
        <x:v>P2 full Mock B</x:v>
      </x:c>
      <x:c r="E115" s="10" t="str">
        <x:v>Sub</x:v>
      </x:c>
      <x:c r="F115" s="10" t="str">
        <x:v>Pro</x:v>
      </x:c>
      <x:c r="G115" s="10" t="str">
        <x:v>ds-plan-evaluation, ds-plan-synthesis, ds-plan-contexts</x:v>
      </x:c>
      <x:c r="H115" s="10" t="str">
        <x:v>official-p2-question-specific</x:v>
      </x:c>
      <x:c r="I115" s="10" t="str">
        <x:v>P2 candidate only after teacher verification</x:v>
      </x:c>
      <x:c r="J115" s="10" t="str">
        <x:v>ibds-26-s16-mock-p2-b</x:v>
      </x:c>
      <x:c r="K115" s="10"/>
    </x:row>
  </x:sheetData>
  <x:mergeCells>
    <x:mergeCell ref="A1:K1"/>
    <x:mergeCell ref="A2:K2"/>
  </x:mergeCells>
  <x:pageMargins left="0.7" right="0.7" top="0.75" bottom="0.75" header="0.3" footer="0.3"/>
  <x:tableParts count="1">
    <x:tablePart xmlns:r="http://schemas.openxmlformats.org/officeDocument/2006/relationships" r:id="Rdd7cc4b9468a456f"/>
  </x:tableParts>
</x:worksheet>
</file>

<file path=xl/worksheets/sheet12.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12" hidden="0" customWidth="1"/>
    <x:col min="2" max="2" width="39" hidden="0" customWidth="1"/>
    <x:col min="3" max="3" width="14" hidden="0" customWidth="1"/>
    <x:col min="4" max="4" width="61" hidden="0" customWidth="1"/>
    <x:col min="5" max="5" width="57" hidden="0" customWidth="1"/>
    <x:col min="6" max="6" width="37" hidden="0" customWidth="1"/>
  </x:cols>
  <x:sheetData>
    <x:row r="1" ht="38" customHeight="1">
      <x:c r="A1" s="3" t="str">
        <x:v>Curriculum references</x:v>
      </x:c>
      <x:c r="B1" s="3"/>
      <x:c r="C1" s="3"/>
      <x:c r="D1" s="3"/>
      <x:c r="E1" s="3"/>
      <x:c r="F1" s="3"/>
    </x:row>
    <x:row r="2" ht="44" customHeight="1">
      <x:c r="A2" s="5" t="str">
        <x:v>Planning paraphrases retain published source codes. MM12 uses stable code-based IDs matching the app. IB targets are local. Official wording remains in the source guides.</x:v>
      </x:c>
      <x:c r="B2" s="5"/>
      <x:c r="C2" s="5"/>
      <x:c r="D2" s="5"/>
      <x:c r="E2" s="5"/>
      <x:c r="F2" s="5"/>
    </x:row>
    <x:row r="3">
      <x:c r="A3" s="1"/>
      <x:c r="B3" s="1"/>
      <x:c r="C3" s="1"/>
      <x:c r="D3" s="1"/>
      <x:c r="E3" s="1"/>
      <x:c r="F3" s="1"/>
    </x:row>
    <x:row r="4" ht="34" customHeight="1">
      <x:c r="A4" s="8" t="str">
        <x:v>Course</x:v>
      </x:c>
      <x:c r="B4" s="8" t="str">
        <x:v>Portable reference</x:v>
      </x:c>
      <x:c r="C4" s="8" t="str">
        <x:v>Code</x:v>
      </x:c>
      <x:c r="D4" s="8" t="str">
        <x:v>Planning description</x:v>
      </x:c>
      <x:c r="E4" s="8" t="str">
        <x:v>Authority</x:v>
      </x:c>
      <x:c r="F4" s="8" t="str">
        <x:v>School/session check</x:v>
      </x:c>
    </x:row>
    <x:row r="5" ht="64" customHeight="1">
      <x:c r="A5" s="10" t="str">
        <x:v>MM12</x:v>
      </x:c>
      <x:c r="B5" s="10" t="str">
        <x:v>ns-mm12-2015-1.1</x:v>
      </x:c>
      <x:c r="C5" s="10" t="str">
        <x:v>1.1</x:v>
      </x:c>
      <x:c r="D5" s="10" t="str">
        <x:v>Apply image and text manipulation techniques</x:v>
      </x:c>
      <x:c r="E5" s="10" t="str">
        <x:v>NS published code; planning paraphrase; source checked 2026-09-14</x:v>
      </x:c>
      <x:c r="F5" s="10" t="str">
        <x:v>confirm</x:v>
      </x:c>
    </x:row>
    <x:row r="6" ht="64" customHeight="1">
      <x:c r="A6" s="10" t="str">
        <x:v>MM12</x:v>
      </x:c>
      <x:c r="B6" s="10" t="str">
        <x:v>ns-mm12-2015-1.2</x:v>
      </x:c>
      <x:c r="C6" s="10" t="str">
        <x:v>1.2</x:v>
      </x:c>
      <x:c r="D6" s="10" t="str">
        <x:v>Analyse cultural, historical and emotional meaning in others’ images</x:v>
      </x:c>
      <x:c r="E6" s="10" t="str">
        <x:v>NS published code; planning paraphrase; source checked 2026-09-14</x:v>
      </x:c>
      <x:c r="F6" s="10" t="str">
        <x:v>confirm</x:v>
      </x:c>
    </x:row>
    <x:row r="7" ht="64" customHeight="1">
      <x:c r="A7" s="10" t="str">
        <x:v>MM12</x:v>
      </x:c>
      <x:c r="B7" s="10" t="str">
        <x:v>ns-mm12-2015-1.3</x:v>
      </x:c>
      <x:c r="C7" s="10" t="str">
        <x:v>1.3</x:v>
      </x:c>
      <x:c r="D7" s="10" t="str">
        <x:v>Use image production procedures</x:v>
      </x:c>
      <x:c r="E7" s="10" t="str">
        <x:v>NS published code; planning paraphrase; source checked 2026-09-14</x:v>
      </x:c>
      <x:c r="F7" s="10" t="str">
        <x:v>confirm</x:v>
      </x:c>
    </x:row>
    <x:row r="8" ht="64" customHeight="1">
      <x:c r="A8" s="10" t="str">
        <x:v>MM12</x:v>
      </x:c>
      <x:c r="B8" s="10" t="str">
        <x:v>ns-mm12-2015-1.4</x:v>
      </x:c>
      <x:c r="C8" s="10" t="str">
        <x:v>1.4</x:v>
      </x:c>
      <x:c r="D8" s="10" t="str">
        <x:v>Apply art and design principles to images</x:v>
      </x:c>
      <x:c r="E8" s="10" t="str">
        <x:v>NS published code; planning paraphrase; source checked 2026-09-14</x:v>
      </x:c>
      <x:c r="F8" s="10" t="str">
        <x:v>confirm</x:v>
      </x:c>
    </x:row>
    <x:row r="9" ht="64" customHeight="1">
      <x:c r="A9" s="10" t="str">
        <x:v>MM12</x:v>
      </x:c>
      <x:c r="B9" s="10" t="str">
        <x:v>ns-mm12-2015-1.5</x:v>
      </x:c>
      <x:c r="C9" s="10" t="str">
        <x:v>1.5</x:v>
      </x:c>
      <x:c r="D9" s="10" t="str">
        <x:v>Create images that communicate ideas</x:v>
      </x:c>
      <x:c r="E9" s="10" t="str">
        <x:v>NS published code; planning paraphrase; source checked 2026-09-14</x:v>
      </x:c>
      <x:c r="F9" s="10" t="str">
        <x:v>confirm</x:v>
      </x:c>
    </x:row>
    <x:row r="10" ht="64" customHeight="1">
      <x:c r="A10" s="10" t="str">
        <x:v>MM12</x:v>
      </x:c>
      <x:c r="B10" s="10" t="str">
        <x:v>ns-mm12-2015-2.1</x:v>
      </x:c>
      <x:c r="C10" s="10" t="str">
        <x:v>2.1</x:v>
      </x:c>
      <x:c r="D10" s="10" t="str">
        <x:v>Apply motion creation/manipulation techniques</x:v>
      </x:c>
      <x:c r="E10" s="10" t="str">
        <x:v>NS published code; planning paraphrase; source checked 2026-09-14</x:v>
      </x:c>
      <x:c r="F10" s="10" t="str">
        <x:v>confirm</x:v>
      </x:c>
    </x:row>
    <x:row r="11" ht="64" customHeight="1">
      <x:c r="A11" s="10" t="str">
        <x:v>MM12</x:v>
      </x:c>
      <x:c r="B11" s="10" t="str">
        <x:v>ns-mm12-2015-2.2</x:v>
      </x:c>
      <x:c r="C11" s="10" t="str">
        <x:v>2.2</x:v>
      </x:c>
      <x:c r="D11" s="10" t="str">
        <x:v>Analyse meaning in others’ motion work</x:v>
      </x:c>
      <x:c r="E11" s="10" t="str">
        <x:v>NS published code; planning paraphrase; source checked 2026-09-14</x:v>
      </x:c>
      <x:c r="F11" s="10" t="str">
        <x:v>confirm</x:v>
      </x:c>
    </x:row>
    <x:row r="12" ht="64" customHeight="1">
      <x:c r="A12" s="10" t="str">
        <x:v>MM12</x:v>
      </x:c>
      <x:c r="B12" s="10" t="str">
        <x:v>ns-mm12-2015-2.3</x:v>
      </x:c>
      <x:c r="C12" s="10" t="str">
        <x:v>2.3</x:v>
      </x:c>
      <x:c r="D12" s="10" t="str">
        <x:v>Use motion production procedures</x:v>
      </x:c>
      <x:c r="E12" s="10" t="str">
        <x:v>NS published code; planning paraphrase; source checked 2026-09-14</x:v>
      </x:c>
      <x:c r="F12" s="10" t="str">
        <x:v>confirm</x:v>
      </x:c>
    </x:row>
    <x:row r="13" ht="64" customHeight="1">
      <x:c r="A13" s="10" t="str">
        <x:v>MM12</x:v>
      </x:c>
      <x:c r="B13" s="10" t="str">
        <x:v>ns-mm12-2015-2.4</x:v>
      </x:c>
      <x:c r="C13" s="10" t="str">
        <x:v>2.4</x:v>
      </x:c>
      <x:c r="D13" s="10" t="str">
        <x:v>Apply design principles to motion</x:v>
      </x:c>
      <x:c r="E13" s="10" t="str">
        <x:v>NS published code; planning paraphrase; source checked 2026-09-14</x:v>
      </x:c>
      <x:c r="F13" s="10" t="str">
        <x:v>confirm</x:v>
      </x:c>
    </x:row>
    <x:row r="14" ht="64" customHeight="1">
      <x:c r="A14" s="10" t="str">
        <x:v>MM12</x:v>
      </x:c>
      <x:c r="B14" s="10" t="str">
        <x:v>ns-mm12-2015-2.5</x:v>
      </x:c>
      <x:c r="C14" s="10" t="str">
        <x:v>2.5</x:v>
      </x:c>
      <x:c r="D14" s="10" t="str">
        <x:v>Use motion to communicate ideas</x:v>
      </x:c>
      <x:c r="E14" s="10" t="str">
        <x:v>NS published code; planning paraphrase; source checked 2026-09-14</x:v>
      </x:c>
      <x:c r="F14" s="10" t="str">
        <x:v>confirm</x:v>
      </x:c>
    </x:row>
    <x:row r="15" ht="64" customHeight="1">
      <x:c r="A15" s="10" t="str">
        <x:v>MM12</x:v>
      </x:c>
      <x:c r="B15" s="10" t="str">
        <x:v>ns-mm12-2015-3.1</x:v>
      </x:c>
      <x:c r="C15" s="10" t="str">
        <x:v>3.1</x:v>
      </x:c>
      <x:c r="D15" s="10" t="str">
        <x:v>Create and manipulate sound, music, narration and effects</x:v>
      </x:c>
      <x:c r="E15" s="10" t="str">
        <x:v>NS published code; planning paraphrase; source checked 2026-09-14</x:v>
      </x:c>
      <x:c r="F15" s="10" t="str">
        <x:v>confirm</x:v>
      </x:c>
    </x:row>
    <x:row r="16" ht="64" customHeight="1">
      <x:c r="A16" s="10" t="str">
        <x:v>MM12</x:v>
      </x:c>
      <x:c r="B16" s="10" t="str">
        <x:v>ns-mm12-2015-3.2</x:v>
      </x:c>
      <x:c r="C16" s="10" t="str">
        <x:v>3.2</x:v>
      </x:c>
      <x:c r="D16" s="10" t="str">
        <x:v>Analyse sound and its relationship to multimedia</x:v>
      </x:c>
      <x:c r="E16" s="10" t="str">
        <x:v>NS published code; planning paraphrase; source checked 2026-09-14</x:v>
      </x:c>
      <x:c r="F16" s="10" t="str">
        <x:v>confirm</x:v>
      </x:c>
    </x:row>
    <x:row r="17" ht="64" customHeight="1">
      <x:c r="A17" s="10" t="str">
        <x:v>MM12</x:v>
      </x:c>
      <x:c r="B17" s="10" t="str">
        <x:v>ns-mm12-2015-3.3</x:v>
      </x:c>
      <x:c r="C17" s="10" t="str">
        <x:v>3.3</x:v>
      </x:c>
      <x:c r="D17" s="10" t="str">
        <x:v>Use sound production/application procedures</x:v>
      </x:c>
      <x:c r="E17" s="10" t="str">
        <x:v>NS published code; planning paraphrase; source checked 2026-09-14</x:v>
      </x:c>
      <x:c r="F17" s="10" t="str">
        <x:v>confirm</x:v>
      </x:c>
    </x:row>
    <x:row r="18" ht="64" customHeight="1">
      <x:c r="A18" s="10" t="str">
        <x:v>MM12</x:v>
      </x:c>
      <x:c r="B18" s="10" t="str">
        <x:v>ns-mm12-2015-3.4</x:v>
      </x:c>
      <x:c r="C18" s="10" t="str">
        <x:v>3.4</x:v>
      </x:c>
      <x:c r="D18" s="10" t="str">
        <x:v>Apply art and design principles to sound</x:v>
      </x:c>
      <x:c r="E18" s="10" t="str">
        <x:v>NS published code; planning paraphrase; source checked 2026-09-14</x:v>
      </x:c>
      <x:c r="F18" s="10" t="str">
        <x:v>confirm</x:v>
      </x:c>
    </x:row>
    <x:row r="19" ht="64" customHeight="1">
      <x:c r="A19" s="10" t="str">
        <x:v>MM12</x:v>
      </x:c>
      <x:c r="B19" s="10" t="str">
        <x:v>ns-mm12-2015-3.5</x:v>
      </x:c>
      <x:c r="C19" s="10" t="str">
        <x:v>3.5</x:v>
      </x:c>
      <x:c r="D19" s="10" t="str">
        <x:v>Use sound to communicate ideas</x:v>
      </x:c>
      <x:c r="E19" s="10" t="str">
        <x:v>NS published code; planning paraphrase; source checked 2026-09-14</x:v>
      </x:c>
      <x:c r="F19" s="10" t="str">
        <x:v>confirm</x:v>
      </x:c>
    </x:row>
    <x:row r="20" ht="64" customHeight="1">
      <x:c r="A20" s="10" t="str">
        <x:v>MM12</x:v>
      </x:c>
      <x:c r="B20" s="10" t="str">
        <x:v>ns-mm12-2015-4.1</x:v>
      </x:c>
      <x:c r="C20" s="10" t="str">
        <x:v>4.1</x:v>
      </x:c>
      <x:c r="D20" s="10" t="str">
        <x:v>Create for an identified audience and purpose</x:v>
      </x:c>
      <x:c r="E20" s="10" t="str">
        <x:v>NS published code; planning paraphrase; source checked 2026-09-14</x:v>
      </x:c>
      <x:c r="F20" s="10" t="str">
        <x:v>confirm</x:v>
      </x:c>
    </x:row>
    <x:row r="21" ht="64" customHeight="1">
      <x:c r="A21" s="10" t="str">
        <x:v>MM12</x:v>
      </x:c>
      <x:c r="B21" s="10" t="str">
        <x:v>ns-mm12-2015-4.2</x:v>
      </x:c>
      <x:c r="C21" s="10" t="str">
        <x:v>4.2</x:v>
      </x:c>
      <x:c r="D21" s="10" t="str">
        <x:v>Analyse others’ multimedia in context and for audience/purpose</x:v>
      </x:c>
      <x:c r="E21" s="10" t="str">
        <x:v>NS published code; planning paraphrase; source checked 2026-09-14</x:v>
      </x:c>
      <x:c r="F21" s="10" t="str">
        <x:v>confirm</x:v>
      </x:c>
    </x:row>
    <x:row r="22" ht="64" customHeight="1">
      <x:c r="A22" s="10" t="str">
        <x:v>MM12</x:v>
      </x:c>
      <x:c r="B22" s="10" t="str">
        <x:v>ns-mm12-2015-4.3</x:v>
      </x:c>
      <x:c r="C22" s="10" t="str">
        <x:v>4.3</x:v>
      </x:c>
      <x:c r="D22" s="10" t="str">
        <x:v>Collaboratively create a custom multimedia project</x:v>
      </x:c>
      <x:c r="E22" s="10" t="str">
        <x:v>NS published code; planning paraphrase; source checked 2026-09-14</x:v>
      </x:c>
      <x:c r="F22" s="10" t="str">
        <x:v>confirm</x:v>
      </x:c>
    </x:row>
    <x:row r="23" ht="64" customHeight="1">
      <x:c r="A23" s="10" t="str">
        <x:v>MM12</x:v>
      </x:c>
      <x:c r="B23" s="10" t="str">
        <x:v>ns-mm12-2015-4.4</x:v>
      </x:c>
      <x:c r="C23" s="10" t="str">
        <x:v>4.4</x:v>
      </x:c>
      <x:c r="D23" s="10" t="str">
        <x:v>Independently select, organise and refine portfolio work</x:v>
      </x:c>
      <x:c r="E23" s="10" t="str">
        <x:v>NS published code; planning paraphrase; source checked 2026-09-14</x:v>
      </x:c>
      <x:c r="F23" s="10" t="str">
        <x:v>confirm</x:v>
      </x:c>
    </x:row>
    <x:row r="24" ht="64" customHeight="1">
      <x:c r="A24" s="10" t="str">
        <x:v>MM12</x:v>
      </x:c>
      <x:c r="B24" s="10" t="str">
        <x:v>ns-mm12-2015-4.5</x:v>
      </x:c>
      <x:c r="C24" s="10" t="str">
        <x:v>4.5</x:v>
      </x:c>
      <x:c r="D24" s="10" t="str">
        <x:v>Explore multimedia education and career paths</x:v>
      </x:c>
      <x:c r="E24" s="10" t="str">
        <x:v>NS published code; planning paraphrase; source checked 2026-09-14</x:v>
      </x:c>
      <x:c r="F24" s="10" t="str">
        <x:v>confirm</x:v>
      </x:c>
    </x:row>
    <x:row r="25" ht="64" customHeight="1">
      <x:c r="A25" s="10" t="str">
        <x:v>COM11</x:v>
      </x:c>
      <x:c r="B25" s="10" t="str">
        <x:v>communications-technology-11-1-1</x:v>
      </x:c>
      <x:c r="C25" s="10" t="str">
        <x:v>1.1</x:v>
      </x:c>
      <x:c r="D25" s="10" t="str">
        <x:v>History of communication</x:v>
      </x:c>
      <x:c r="E25" s="10" t="str">
        <x:v>Official code; planning paraphrase from supplied document</x:v>
      </x:c>
      <x:c r="F25" s="10" t="str">
        <x:v>confirm</x:v>
      </x:c>
    </x:row>
    <x:row r="26" ht="64" customHeight="1">
      <x:c r="A26" s="10" t="str">
        <x:v>COM11</x:v>
      </x:c>
      <x:c r="B26" s="10" t="str">
        <x:v>communications-technology-11-1-2</x:v>
      </x:c>
      <x:c r="C26" s="10" t="str">
        <x:v>1.2</x:v>
      </x:c>
      <x:c r="D26" s="10" t="str">
        <x:v>Personal strengths and career options</x:v>
      </x:c>
      <x:c r="E26" s="10" t="str">
        <x:v>Official code; planning paraphrase from supplied document</x:v>
      </x:c>
      <x:c r="F26" s="10" t="str">
        <x:v>confirm</x:v>
      </x:c>
    </x:row>
    <x:row r="27" ht="64" customHeight="1">
      <x:c r="A27" s="10" t="str">
        <x:v>COM11</x:v>
      </x:c>
      <x:c r="B27" s="10" t="str">
        <x:v>communications-technology-11-1-3</x:v>
      </x:c>
      <x:c r="C27" s="10" t="str">
        <x:v>1.3</x:v>
      </x:c>
      <x:c r="D27" s="10" t="str">
        <x:v>Design process and portfolio</x:v>
      </x:c>
      <x:c r="E27" s="10" t="str">
        <x:v>Official code; planning paraphrase from supplied document</x:v>
      </x:c>
      <x:c r="F27" s="10" t="str">
        <x:v>confirm</x:v>
      </x:c>
    </x:row>
    <x:row r="28" ht="64" customHeight="1">
      <x:c r="A28" s="10" t="str">
        <x:v>COM11</x:v>
      </x:c>
      <x:c r="B28" s="10" t="str">
        <x:v>communications-technology-11-1-4</x:v>
      </x:c>
      <x:c r="C28" s="10" t="str">
        <x:v>1.4</x:v>
      </x:c>
      <x:c r="D28" s="10" t="str">
        <x:v>Persuasive or entertaining electronic solution</x:v>
      </x:c>
      <x:c r="E28" s="10" t="str">
        <x:v>Official code; planning paraphrase from supplied document</x:v>
      </x:c>
      <x:c r="F28" s="10" t="str">
        <x:v>confirm</x:v>
      </x:c>
    </x:row>
    <x:row r="29" ht="64" customHeight="1">
      <x:c r="A29" s="10" t="str">
        <x:v>COM11</x:v>
      </x:c>
      <x:c r="B29" s="10" t="str">
        <x:v>communications-technology-11-1-5</x:v>
      </x:c>
      <x:c r="C29" s="10" t="str">
        <x:v>1.5</x:v>
      </x:c>
      <x:c r="D29" s="10" t="str">
        <x:v>Social and environmental impacts</x:v>
      </x:c>
      <x:c r="E29" s="10" t="str">
        <x:v>Official code; planning paraphrase from supplied document</x:v>
      </x:c>
      <x:c r="F29" s="10" t="str">
        <x:v>confirm</x:v>
      </x:c>
    </x:row>
    <x:row r="30" ht="64" customHeight="1">
      <x:c r="A30" s="10" t="str">
        <x:v>COM11</x:v>
      </x:c>
      <x:c r="B30" s="10" t="str">
        <x:v>communications-technology-11-1-6</x:v>
      </x:c>
      <x:c r="C30" s="10" t="str">
        <x:v>1.6</x:v>
      </x:c>
      <x:c r="D30" s="10" t="str">
        <x:v>Life cycle of equipment and processes</x:v>
      </x:c>
      <x:c r="E30" s="10" t="str">
        <x:v>Official code; planning paraphrase from supplied document</x:v>
      </x:c>
      <x:c r="F30" s="10" t="str">
        <x:v>confirm</x:v>
      </x:c>
    </x:row>
    <x:row r="31" ht="64" customHeight="1">
      <x:c r="A31" s="10" t="str">
        <x:v>COM11</x:v>
      </x:c>
      <x:c r="B31" s="10" t="str">
        <x:v>communications-technology-11-1-7</x:v>
      </x:c>
      <x:c r="C31" s="10" t="str">
        <x:v>1.7</x:v>
      </x:c>
      <x:c r="D31" s="10" t="str">
        <x:v>Safe practices</x:v>
      </x:c>
      <x:c r="E31" s="10" t="str">
        <x:v>Official code; planning paraphrase from supplied document</x:v>
      </x:c>
      <x:c r="F31" s="10" t="str">
        <x:v>confirm</x:v>
      </x:c>
    </x:row>
    <x:row r="32" ht="64" customHeight="1">
      <x:c r="A32" s="10" t="str">
        <x:v>COM11</x:v>
      </x:c>
      <x:c r="B32" s="10" t="str">
        <x:v>communications-technology-11-2-1</x:v>
      </x:c>
      <x:c r="C32" s="10" t="str">
        <x:v>2.1</x:v>
      </x:c>
      <x:c r="D32" s="10" t="str">
        <x:v>Camera operation and care</x:v>
      </x:c>
      <x:c r="E32" s="10" t="str">
        <x:v>Official code; planning paraphrase from supplied document</x:v>
      </x:c>
      <x:c r="F32" s="10" t="str">
        <x:v>confirm</x:v>
      </x:c>
    </x:row>
    <x:row r="33" ht="64" customHeight="1">
      <x:c r="A33" s="10" t="str">
        <x:v>COM11</x:v>
      </x:c>
      <x:c r="B33" s="10" t="str">
        <x:v>communications-technology-11-2-2</x:v>
      </x:c>
      <x:c r="C33" s="10" t="str">
        <x:v>2.2</x:v>
      </x:c>
      <x:c r="D33" s="10" t="str">
        <x:v>SLR/tripod techniques and composition</x:v>
      </x:c>
      <x:c r="E33" s="10" t="str">
        <x:v>Official code; planning paraphrase from supplied document</x:v>
      </x:c>
      <x:c r="F33" s="10" t="str">
        <x:v>confirm</x:v>
      </x:c>
    </x:row>
    <x:row r="34" ht="64" customHeight="1">
      <x:c r="A34" s="10" t="str">
        <x:v>COM11</x:v>
      </x:c>
      <x:c r="B34" s="10" t="str">
        <x:v>communications-technology-11-2-3</x:v>
      </x:c>
      <x:c r="C34" s="10" t="str">
        <x:v>2.3</x:v>
      </x:c>
      <x:c r="D34" s="10" t="str">
        <x:v>Lighting techniques and effects</x:v>
      </x:c>
      <x:c r="E34" s="10" t="str">
        <x:v>Official code; planning paraphrase from supplied document</x:v>
      </x:c>
      <x:c r="F34" s="10" t="str">
        <x:v>confirm</x:v>
      </x:c>
    </x:row>
    <x:row r="35" ht="64" customHeight="1">
      <x:c r="A35" s="10" t="str">
        <x:v>COM11</x:v>
      </x:c>
      <x:c r="B35" s="10" t="str">
        <x:v>communications-technology-11-2-4</x:v>
      </x:c>
      <x:c r="C35" s="10" t="str">
        <x:v>2.4</x:v>
      </x:c>
      <x:c r="D35" s="10" t="str">
        <x:v>Resolution and file formats</x:v>
      </x:c>
      <x:c r="E35" s="10" t="str">
        <x:v>Official code; planning paraphrase from supplied document</x:v>
      </x:c>
      <x:c r="F35" s="10" t="str">
        <x:v>confirm</x:v>
      </x:c>
    </x:row>
    <x:row r="36" ht="64" customHeight="1">
      <x:c r="A36" s="10" t="str">
        <x:v>COM11</x:v>
      </x:c>
      <x:c r="B36" s="10" t="str">
        <x:v>communications-technology-11-3-1</x:v>
      </x:c>
      <x:c r="C36" s="10" t="str">
        <x:v>3.1</x:v>
      </x:c>
      <x:c r="D36" s="10" t="str">
        <x:v>Digital solid 3D modelling</x:v>
      </x:c>
      <x:c r="E36" s="10" t="str">
        <x:v>Official code; planning paraphrase from supplied document</x:v>
      </x:c>
      <x:c r="F36" s="10" t="str">
        <x:v>confirm</x:v>
      </x:c>
    </x:row>
    <x:row r="37" ht="64" customHeight="1">
      <x:c r="A37" s="10" t="str">
        <x:v>COM11</x:v>
      </x:c>
      <x:c r="B37" s="10" t="str">
        <x:v>communications-technology-11-3-2</x:v>
      </x:c>
      <x:c r="C37" s="10" t="str">
        <x:v>3.2</x:v>
      </x:c>
      <x:c r="D37" s="10" t="str">
        <x:v>Orthographic and isometric projections</x:v>
      </x:c>
      <x:c r="E37" s="10" t="str">
        <x:v>Official code; planning paraphrase from supplied document</x:v>
      </x:c>
      <x:c r="F37" s="10" t="str">
        <x:v>confirm</x:v>
      </x:c>
    </x:row>
    <x:row r="38" ht="64" customHeight="1">
      <x:c r="A38" s="10" t="str">
        <x:v>COM11</x:v>
      </x:c>
      <x:c r="B38" s="10" t="str">
        <x:v>communications-technology-11-3-3</x:v>
      </x:c>
      <x:c r="C38" s="10" t="str">
        <x:v>3.3</x:v>
      </x:c>
      <x:c r="D38" s="10" t="str">
        <x:v>Technical language and symbols</x:v>
      </x:c>
      <x:c r="E38" s="10" t="str">
        <x:v>Official code; planning paraphrase from supplied document</x:v>
      </x:c>
      <x:c r="F38" s="10" t="str">
        <x:v>confirm</x:v>
      </x:c>
    </x:row>
    <x:row r="39" ht="64" customHeight="1">
      <x:c r="A39" s="10" t="str">
        <x:v>COM11</x:v>
      </x:c>
      <x:c r="B39" s="10" t="str">
        <x:v>communications-technology-11-4-1</x:v>
      </x:c>
      <x:c r="C39" s="10" t="str">
        <x:v>4.1</x:v>
      </x:c>
      <x:c r="D39" s="10" t="str">
        <x:v>Principles and elements of design</x:v>
      </x:c>
      <x:c r="E39" s="10" t="str">
        <x:v>Official code; planning paraphrase from supplied document</x:v>
      </x:c>
      <x:c r="F39" s="10" t="str">
        <x:v>confirm</x:v>
      </x:c>
    </x:row>
    <x:row r="40" ht="64" customHeight="1">
      <x:c r="A40" s="10" t="str">
        <x:v>COM11</x:v>
      </x:c>
      <x:c r="B40" s="10" t="str">
        <x:v>communications-technology-11-4-2</x:v>
      </x:c>
      <x:c r="C40" s="10" t="str">
        <x:v>4.2</x:v>
      </x:c>
      <x:c r="D40" s="10" t="str">
        <x:v>Colour wheel and effective colour</x:v>
      </x:c>
      <x:c r="E40" s="10" t="str">
        <x:v>Official code; planning paraphrase from supplied document</x:v>
      </x:c>
      <x:c r="F40" s="10" t="str">
        <x:v>confirm</x:v>
      </x:c>
    </x:row>
    <x:row r="41" ht="64" customHeight="1">
      <x:c r="A41" s="10" t="str">
        <x:v>COM11</x:v>
      </x:c>
      <x:c r="B41" s="10" t="str">
        <x:v>communications-technology-11-4-3</x:v>
      </x:c>
      <x:c r="C41" s="10" t="str">
        <x:v>4.3</x:v>
      </x:c>
      <x:c r="D41" s="10" t="str">
        <x:v>Appropriate typography</x:v>
      </x:c>
      <x:c r="E41" s="10" t="str">
        <x:v>Official code; planning paraphrase from supplied document</x:v>
      </x:c>
      <x:c r="F41" s="10" t="str">
        <x:v>confirm</x:v>
      </x:c>
    </x:row>
    <x:row r="42" ht="64" customHeight="1">
      <x:c r="A42" s="10" t="str">
        <x:v>COM11</x:v>
      </x:c>
      <x:c r="B42" s="10" t="str">
        <x:v>communications-technology-11-4-4</x:v>
      </x:c>
      <x:c r="C42" s="10" t="str">
        <x:v>4.4</x:v>
      </x:c>
      <x:c r="D42" s="10" t="str">
        <x:v>Digital images and words communicating a message</x:v>
      </x:c>
      <x:c r="E42" s="10" t="str">
        <x:v>Official code; planning paraphrase from supplied document</x:v>
      </x:c>
      <x:c r="F42" s="10" t="str">
        <x:v>confirm</x:v>
      </x:c>
    </x:row>
    <x:row r="43" ht="64" customHeight="1">
      <x:c r="A43" s="10" t="str">
        <x:v>COM11</x:v>
      </x:c>
      <x:c r="B43" s="10" t="str">
        <x:v>communications-technology-11-4-5</x:v>
      </x:c>
      <x:c r="C43" s="10" t="str">
        <x:v>4.5</x:v>
      </x:c>
      <x:c r="D43" s="10" t="str">
        <x:v>Output settings for web</x:v>
      </x:c>
      <x:c r="E43" s="10" t="str">
        <x:v>Official code; planning paraphrase from supplied document</x:v>
      </x:c>
      <x:c r="F43" s="10" t="str">
        <x:v>confirm</x:v>
      </x:c>
    </x:row>
    <x:row r="44" ht="64" customHeight="1">
      <x:c r="A44" s="10" t="str">
        <x:v>COM11</x:v>
      </x:c>
      <x:c r="B44" s="10" t="str">
        <x:v>communications-technology-11-6-1</x:v>
      </x:c>
      <x:c r="C44" s="10" t="str">
        <x:v>6.1</x:v>
      </x:c>
      <x:c r="D44" s="10" t="str">
        <x:v>Safe camera/tripod video capture</x:v>
      </x:c>
      <x:c r="E44" s="10" t="str">
        <x:v>Official code; planning paraphrase from supplied document</x:v>
      </x:c>
      <x:c r="F44" s="10" t="str">
        <x:v>confirm</x:v>
      </x:c>
    </x:row>
    <x:row r="45" ht="64" customHeight="1">
      <x:c r="A45" s="10" t="str">
        <x:v>COM11</x:v>
      </x:c>
      <x:c r="B45" s="10" t="str">
        <x:v>communications-technology-11-6-2</x:v>
      </x:c>
      <x:c r="C45" s="10" t="str">
        <x:v>6.2</x:v>
      </x:c>
      <x:c r="D45" s="10" t="str">
        <x:v>Soundtrack creation</x:v>
      </x:c>
      <x:c r="E45" s="10" t="str">
        <x:v>Official code; planning paraphrase from supplied document</x:v>
      </x:c>
      <x:c r="F45" s="10" t="str">
        <x:v>confirm</x:v>
      </x:c>
    </x:row>
    <x:row r="46" ht="64" customHeight="1">
      <x:c r="A46" s="10" t="str">
        <x:v>COM11</x:v>
      </x:c>
      <x:c r="B46" s="10" t="str">
        <x:v>communications-technology-11-6-3</x:v>
      </x:c>
      <x:c r="C46" s="10" t="str">
        <x:v>6.3</x:v>
      </x:c>
      <x:c r="D46" s="10" t="str">
        <x:v>Video editing</x:v>
      </x:c>
      <x:c r="E46" s="10" t="str">
        <x:v>Official code; planning paraphrase from supplied document</x:v>
      </x:c>
      <x:c r="F46" s="10" t="str">
        <x:v>confirm</x:v>
      </x:c>
    </x:row>
    <x:row r="47" ht="64" customHeight="1">
      <x:c r="A47" s="10" t="str">
        <x:v>COM11</x:v>
      </x:c>
      <x:c r="B47" s="10" t="str">
        <x:v>communications-technology-11-6-4</x:v>
      </x:c>
      <x:c r="C47" s="10" t="str">
        <x:v>6.4</x:v>
      </x:c>
      <x:c r="D47" s="10" t="str">
        <x:v>Compression for distribution</x:v>
      </x:c>
      <x:c r="E47" s="10" t="str">
        <x:v>Official code; planning paraphrase from supplied document</x:v>
      </x:c>
      <x:c r="F47" s="10" t="str">
        <x:v>confirm</x:v>
      </x:c>
    </x:row>
    <x:row r="48" ht="64" customHeight="1">
      <x:c r="A48" s="10" t="str">
        <x:v>IBDS</x:v>
      </x:c>
      <x:c r="B48" s="10" t="str">
        <x:v>ibds-syllabus-2.1</x:v>
      </x:c>
      <x:c r="C48" s="10" t="str">
        <x:v>2.1</x:v>
      </x:c>
      <x:c r="D48" s="10" t="str">
        <x:v>Change</x:v>
      </x:c>
      <x:c r="E48" s="10" t="str">
        <x:v>Local planning target mapped to IB guide; not verbatim official wording</x:v>
      </x:c>
      <x:c r="F48" s="10" t="str">
        <x:v>verify assessment session guide</x:v>
      </x:c>
    </x:row>
    <x:row r="49" ht="64" customHeight="1">
      <x:c r="A49" s="10" t="str">
        <x:v>IBDS</x:v>
      </x:c>
      <x:c r="B49" s="10" t="str">
        <x:v>ibds-syllabus-2.2</x:v>
      </x:c>
      <x:c r="C49" s="10" t="str">
        <x:v>2.2</x:v>
      </x:c>
      <x:c r="D49" s="10" t="str">
        <x:v>Expression</x:v>
      </x:c>
      <x:c r="E49" s="10" t="str">
        <x:v>Local planning target mapped to IB guide; not verbatim official wording</x:v>
      </x:c>
      <x:c r="F49" s="10" t="str">
        <x:v>verify assessment session guide</x:v>
      </x:c>
    </x:row>
    <x:row r="50" ht="64" customHeight="1">
      <x:c r="A50" s="10" t="str">
        <x:v>IBDS</x:v>
      </x:c>
      <x:c r="B50" s="10" t="str">
        <x:v>ibds-syllabus-2.3</x:v>
      </x:c>
      <x:c r="C50" s="10" t="str">
        <x:v>2.3</x:v>
      </x:c>
      <x:c r="D50" s="10" t="str">
        <x:v>Identity</x:v>
      </x:c>
      <x:c r="E50" s="10" t="str">
        <x:v>Local planning target mapped to IB guide; not verbatim official wording</x:v>
      </x:c>
      <x:c r="F50" s="10" t="str">
        <x:v>verify assessment session guide</x:v>
      </x:c>
    </x:row>
    <x:row r="51" ht="64" customHeight="1">
      <x:c r="A51" s="10" t="str">
        <x:v>IBDS</x:v>
      </x:c>
      <x:c r="B51" s="10" t="str">
        <x:v>ibds-syllabus-2.4</x:v>
      </x:c>
      <x:c r="C51" s="10" t="str">
        <x:v>2.4</x:v>
      </x:c>
      <x:c r="D51" s="10" t="str">
        <x:v>Power</x:v>
      </x:c>
      <x:c r="E51" s="10" t="str">
        <x:v>Local planning target mapped to IB guide; not verbatim official wording</x:v>
      </x:c>
      <x:c r="F51" s="10" t="str">
        <x:v>verify assessment session guide</x:v>
      </x:c>
    </x:row>
    <x:row r="52" ht="64" customHeight="1">
      <x:c r="A52" s="10" t="str">
        <x:v>IBDS</x:v>
      </x:c>
      <x:c r="B52" s="10" t="str">
        <x:v>ibds-syllabus-2.5</x:v>
      </x:c>
      <x:c r="C52" s="10" t="str">
        <x:v>2.5</x:v>
      </x:c>
      <x:c r="D52" s="10" t="str">
        <x:v>Space</x:v>
      </x:c>
      <x:c r="E52" s="10" t="str">
        <x:v>Local planning target mapped to IB guide; not verbatim official wording</x:v>
      </x:c>
      <x:c r="F52" s="10" t="str">
        <x:v>verify assessment session guide</x:v>
      </x:c>
    </x:row>
    <x:row r="53" ht="64" customHeight="1">
      <x:c r="A53" s="10" t="str">
        <x:v>IBDS</x:v>
      </x:c>
      <x:c r="B53" s="10" t="str">
        <x:v>ibds-syllabus-2.6</x:v>
      </x:c>
      <x:c r="C53" s="10" t="str">
        <x:v>2.6</x:v>
      </x:c>
      <x:c r="D53" s="10" t="str">
        <x:v>Systems</x:v>
      </x:c>
      <x:c r="E53" s="10" t="str">
        <x:v>Local planning target mapped to IB guide; not verbatim official wording</x:v>
      </x:c>
      <x:c r="F53" s="10" t="str">
        <x:v>verify assessment session guide</x:v>
      </x:c>
    </x:row>
    <x:row r="54" ht="64" customHeight="1">
      <x:c r="A54" s="10" t="str">
        <x:v>IBDS</x:v>
      </x:c>
      <x:c r="B54" s="10" t="str">
        <x:v>ibds-syllabus-2.7</x:v>
      </x:c>
      <x:c r="C54" s="10" t="str">
        <x:v>2.7</x:v>
      </x:c>
      <x:c r="D54" s="10" t="str">
        <x:v>Values and ethics</x:v>
      </x:c>
      <x:c r="E54" s="10" t="str">
        <x:v>Local planning target mapped to IB guide; not verbatim official wording</x:v>
      </x:c>
      <x:c r="F54" s="10" t="str">
        <x:v>verify assessment session guide</x:v>
      </x:c>
    </x:row>
    <x:row r="55" ht="64" customHeight="1">
      <x:c r="A55" s="10" t="str">
        <x:v>IBDS</x:v>
      </x:c>
      <x:c r="B55" s="10" t="str">
        <x:v>ibds-syllabus-3.1</x:v>
      </x:c>
      <x:c r="C55" s="10" t="str">
        <x:v>3.1</x:v>
      </x:c>
      <x:c r="D55" s="10" t="str">
        <x:v>Data</x:v>
      </x:c>
      <x:c r="E55" s="10" t="str">
        <x:v>Local planning target mapped to IB guide; not verbatim official wording</x:v>
      </x:c>
      <x:c r="F55" s="10" t="str">
        <x:v>verify assessment session guide</x:v>
      </x:c>
    </x:row>
    <x:row r="56" ht="64" customHeight="1">
      <x:c r="A56" s="10" t="str">
        <x:v>IBDS</x:v>
      </x:c>
      <x:c r="B56" s="10" t="str">
        <x:v>ibds-syllabus-3.2</x:v>
      </x:c>
      <x:c r="C56" s="10" t="str">
        <x:v>3.2</x:v>
      </x:c>
      <x:c r="D56" s="10" t="str">
        <x:v>Algorithms</x:v>
      </x:c>
      <x:c r="E56" s="10" t="str">
        <x:v>Local planning target mapped to IB guide; not verbatim official wording</x:v>
      </x:c>
      <x:c r="F56" s="10" t="str">
        <x:v>verify assessment session guide</x:v>
      </x:c>
    </x:row>
    <x:row r="57" ht="64" customHeight="1">
      <x:c r="A57" s="10" t="str">
        <x:v>IBDS</x:v>
      </x:c>
      <x:c r="B57" s="10" t="str">
        <x:v>ibds-syllabus-3.3</x:v>
      </x:c>
      <x:c r="C57" s="10" t="str">
        <x:v>3.3</x:v>
      </x:c>
      <x:c r="D57" s="10" t="str">
        <x:v>Computers</x:v>
      </x:c>
      <x:c r="E57" s="10" t="str">
        <x:v>Local planning target mapped to IB guide; not verbatim official wording</x:v>
      </x:c>
      <x:c r="F57" s="10" t="str">
        <x:v>verify assessment session guide</x:v>
      </x:c>
    </x:row>
    <x:row r="58" ht="64" customHeight="1">
      <x:c r="A58" s="10" t="str">
        <x:v>IBDS</x:v>
      </x:c>
      <x:c r="B58" s="10" t="str">
        <x:v>ibds-syllabus-3.4</x:v>
      </x:c>
      <x:c r="C58" s="10" t="str">
        <x:v>3.4</x:v>
      </x:c>
      <x:c r="D58" s="10" t="str">
        <x:v>Networks and the internet</x:v>
      </x:c>
      <x:c r="E58" s="10" t="str">
        <x:v>Local planning target mapped to IB guide; not verbatim official wording</x:v>
      </x:c>
      <x:c r="F58" s="10" t="str">
        <x:v>verify assessment session guide</x:v>
      </x:c>
    </x:row>
    <x:row r="59" ht="64" customHeight="1">
      <x:c r="A59" s="10" t="str">
        <x:v>IBDS</x:v>
      </x:c>
      <x:c r="B59" s="10" t="str">
        <x:v>ibds-syllabus-3.5</x:v>
      </x:c>
      <x:c r="C59" s="10" t="str">
        <x:v>3.5</x:v>
      </x:c>
      <x:c r="D59" s="10" t="str">
        <x:v>Media</x:v>
      </x:c>
      <x:c r="E59" s="10" t="str">
        <x:v>Local planning target mapped to IB guide; not verbatim official wording</x:v>
      </x:c>
      <x:c r="F59" s="10" t="str">
        <x:v>verify assessment session guide</x:v>
      </x:c>
    </x:row>
    <x:row r="60" ht="64" customHeight="1">
      <x:c r="A60" s="10" t="str">
        <x:v>IBDS</x:v>
      </x:c>
      <x:c r="B60" s="10" t="str">
        <x:v>ibds-syllabus-3.6</x:v>
      </x:c>
      <x:c r="C60" s="10" t="str">
        <x:v>3.6</x:v>
      </x:c>
      <x:c r="D60" s="10" t="str">
        <x:v>Artificial intelligence</x:v>
      </x:c>
      <x:c r="E60" s="10" t="str">
        <x:v>Local planning target mapped to IB guide; not verbatim official wording</x:v>
      </x:c>
      <x:c r="F60" s="10" t="str">
        <x:v>verify assessment session guide</x:v>
      </x:c>
    </x:row>
    <x:row r="61" ht="64" customHeight="1">
      <x:c r="A61" s="10" t="str">
        <x:v>IBDS</x:v>
      </x:c>
      <x:c r="B61" s="10" t="str">
        <x:v>ibds-syllabus-3.7</x:v>
      </x:c>
      <x:c r="C61" s="10" t="str">
        <x:v>3.7</x:v>
      </x:c>
      <x:c r="D61" s="10" t="str">
        <x:v>Robots</x:v>
      </x:c>
      <x:c r="E61" s="10" t="str">
        <x:v>Local planning target mapped to IB guide; not verbatim official wording</x:v>
      </x:c>
      <x:c r="F61" s="10" t="str">
        <x:v>verify assessment session guide</x:v>
      </x:c>
    </x:row>
    <x:row r="62" ht="64" customHeight="1">
      <x:c r="A62" s="10" t="str">
        <x:v>IBDS</x:v>
      </x:c>
      <x:c r="B62" s="10" t="str">
        <x:v>ibds-syllabus-4.1</x:v>
      </x:c>
      <x:c r="C62" s="10" t="str">
        <x:v>4.1</x:v>
      </x:c>
      <x:c r="D62" s="10" t="str">
        <x:v>Cultural</x:v>
      </x:c>
      <x:c r="E62" s="10" t="str">
        <x:v>Local planning target mapped to IB guide; not verbatim official wording</x:v>
      </x:c>
      <x:c r="F62" s="10" t="str">
        <x:v>verify assessment session guide</x:v>
      </x:c>
    </x:row>
    <x:row r="63" ht="64" customHeight="1">
      <x:c r="A63" s="10" t="str">
        <x:v>IBDS</x:v>
      </x:c>
      <x:c r="B63" s="10" t="str">
        <x:v>ibds-syllabus-4.2</x:v>
      </x:c>
      <x:c r="C63" s="10" t="str">
        <x:v>4.2</x:v>
      </x:c>
      <x:c r="D63" s="10" t="str">
        <x:v>Economic</x:v>
      </x:c>
      <x:c r="E63" s="10" t="str">
        <x:v>Local planning target mapped to IB guide; not verbatim official wording</x:v>
      </x:c>
      <x:c r="F63" s="10" t="str">
        <x:v>verify assessment session guide</x:v>
      </x:c>
    </x:row>
    <x:row r="64" ht="64" customHeight="1">
      <x:c r="A64" s="10" t="str">
        <x:v>IBDS</x:v>
      </x:c>
      <x:c r="B64" s="10" t="str">
        <x:v>ibds-syllabus-4.3</x:v>
      </x:c>
      <x:c r="C64" s="10" t="str">
        <x:v>4.3</x:v>
      </x:c>
      <x:c r="D64" s="10" t="str">
        <x:v>Environmental</x:v>
      </x:c>
      <x:c r="E64" s="10" t="str">
        <x:v>Local planning target mapped to IB guide; not verbatim official wording</x:v>
      </x:c>
      <x:c r="F64" s="10" t="str">
        <x:v>verify assessment session guide</x:v>
      </x:c>
    </x:row>
    <x:row r="65" ht="64" customHeight="1">
      <x:c r="A65" s="10" t="str">
        <x:v>IBDS</x:v>
      </x:c>
      <x:c r="B65" s="10" t="str">
        <x:v>ibds-syllabus-4.4</x:v>
      </x:c>
      <x:c r="C65" s="10" t="str">
        <x:v>4.4</x:v>
      </x:c>
      <x:c r="D65" s="10" t="str">
        <x:v>Health</x:v>
      </x:c>
      <x:c r="E65" s="10" t="str">
        <x:v>Local planning target mapped to IB guide; not verbatim official wording</x:v>
      </x:c>
      <x:c r="F65" s="10" t="str">
        <x:v>verify assessment session guide</x:v>
      </x:c>
    </x:row>
    <x:row r="66" ht="64" customHeight="1">
      <x:c r="A66" s="10" t="str">
        <x:v>IBDS</x:v>
      </x:c>
      <x:c r="B66" s="10" t="str">
        <x:v>ibds-syllabus-4.5</x:v>
      </x:c>
      <x:c r="C66" s="10" t="str">
        <x:v>4.5</x:v>
      </x:c>
      <x:c r="D66" s="10" t="str">
        <x:v>Human knowledge</x:v>
      </x:c>
      <x:c r="E66" s="10" t="str">
        <x:v>Local planning target mapped to IB guide; not verbatim official wording</x:v>
      </x:c>
      <x:c r="F66" s="10" t="str">
        <x:v>verify assessment session guide</x:v>
      </x:c>
    </x:row>
    <x:row r="67" ht="64" customHeight="1">
      <x:c r="A67" s="10" t="str">
        <x:v>IBDS</x:v>
      </x:c>
      <x:c r="B67" s="10" t="str">
        <x:v>ibds-syllabus-4.6</x:v>
      </x:c>
      <x:c r="C67" s="10" t="str">
        <x:v>4.6</x:v>
      </x:c>
      <x:c r="D67" s="10" t="str">
        <x:v>Political</x:v>
      </x:c>
      <x:c r="E67" s="10" t="str">
        <x:v>Local planning target mapped to IB guide; not verbatim official wording</x:v>
      </x:c>
      <x:c r="F67" s="10" t="str">
        <x:v>verify assessment session guide</x:v>
      </x:c>
    </x:row>
    <x:row r="68" ht="64" customHeight="1">
      <x:c r="A68" s="10" t="str">
        <x:v>IBDS</x:v>
      </x:c>
      <x:c r="B68" s="10" t="str">
        <x:v>ibds-syllabus-4.7</x:v>
      </x:c>
      <x:c r="C68" s="10" t="str">
        <x:v>4.7</x:v>
      </x:c>
      <x:c r="D68" s="10" t="str">
        <x:v>Social</x:v>
      </x:c>
      <x:c r="E68" s="10" t="str">
        <x:v>Local planning target mapped to IB guide; not verbatim official wording</x:v>
      </x:c>
      <x:c r="F68" s="10" t="str">
        <x:v>verify assessment session guide</x:v>
      </x:c>
    </x:row>
  </x:sheetData>
  <x:mergeCells>
    <x:mergeCell ref="A1:F1"/>
    <x:mergeCell ref="A2:F2"/>
  </x:mergeCells>
  <x:pageMargins left="0.7" right="0.7" top="0.75" bottom="0.75" header="0.3" footer="0.3"/>
  <x:tableParts count="1">
    <x:tablePart xmlns:r="http://schemas.openxmlformats.org/officeDocument/2006/relationships" r:id="Rf9f34ad6b6b8476c"/>
  </x:tableParts>
</x:worksheet>
</file>

<file path=xl/worksheets/sheet13.xml><?xml version="1.0" encoding="utf-8"?>
<x:worksheet xmlns:x="http://schemas.openxmlformats.org/spreadsheetml/2006/main">
  <x:sheetPr>
    <x:tabColor rgb="FF1B6B70"/>
  </x:sheetPr>
  <x:sheetViews>
    <x:sheetView showGridLines="0" workbookViewId="0">
      <x:pane xSplit="1" ySplit="4" topLeftCell="B5" activePane="bottomRight" state="frozen"/>
    </x:sheetView>
  </x:sheetViews>
  <x:sheetFormatPr defaultRowHeight="15"/>
  <x:cols>
    <x:col min="1" max="1" width="49" hidden="0" customWidth="1"/>
    <x:col min="2" max="2" width="79" hidden="0" customWidth="1"/>
    <x:col min="3" max="3" width="91" hidden="0" customWidth="1"/>
  </x:cols>
  <x:sheetData>
    <x:row r="1" ht="38" customHeight="1">
      <x:c r="A1" s="3" t="str">
        <x:v>Sources and reference decisions</x:v>
      </x:c>
      <x:c r="B1" s="3"/>
      <x:c r="C1" s="3"/>
    </x:row>
    <x:row r="2" ht="44" customHeight="1">
      <x:c r="A2" s="5" t="str">
        <x:v>Source documents informed the design. Embedded instructions did not authorise publication, grading or data sharing. Research and tracker links reviewed 13 September; Photoshop catalogue updated 14 September 2026.</x:v>
      </x:c>
      <x:c r="B2" s="5"/>
      <x:c r="C2" s="5"/>
    </x:row>
    <x:row r="3">
      <x:c r="A3" s="1"/>
      <x:c r="B3" s="1"/>
      <x:c r="C3" s="1"/>
    </x:row>
    <x:row r="4" ht="34" customHeight="1">
      <x:c r="A4" s="8" t="str">
        <x:v>Source</x:v>
      </x:c>
      <x:c r="B4" s="8" t="str">
        <x:v>Location</x:v>
      </x:c>
      <x:c r="C4" s="8" t="str">
        <x:v>Use and limit</x:v>
      </x:c>
    </x:row>
    <x:row r="5" ht="78" customHeight="1">
      <x:c r="A5" s="10" t="str">
        <x:v>Kagan: principles of cooperative learning</x:v>
      </x:c>
      <x:c r="B5" s="10" t="str">
        <x:v>https://www.kaganonline.com/free_articles/dr_spencer_kagan/345/The-P-and-I-of-PIES-Powerful-Principles-for-Success</x:v>
      </x:c>
      <x:c r="C5" s="10" t="str">
        <x:v>Shared benefit, individual evidence, balanced turns and many active pairs.</x:v>
      </x:c>
    </x:row>
    <x:row r="6" ht="78" customHeight="1">
      <x:c r="A6" s="10" t="str">
        <x:v>Kagan: heterogeneous teams</x:v>
      </x:c>
      <x:c r="B6" s="10" t="str">
        <x:v>https://www.kaganonline.com/free_articles/dr_spencer_kagan/396/10-Reasons-to-Use-Heterogeneous-Teams</x:v>
      </x:c>
      <x:c r="C6" s="10" t="str">
        <x:v>Teacher-designed mixed teams. This is the provider’s rationale, not independent validation of this diagnostic.</x:v>
      </x:c>
    </x:row>
    <x:row r="7" ht="78" customHeight="1">
      <x:c r="A7" s="10" t="str">
        <x:v>Kagan: TeamTools manual</x:v>
      </x:c>
      <x:c r="B7" s="10" t="str">
        <x:v>https://www.kaganonline.com/catalog/software_documentation/Manual-TeamTools.pdf</x:v>
      </x:c>
      <x:c r="C7" s="10" t="str">
        <x:v>Score input, relative achievement groups and private teacher review. Our criterion bands are a separate local instrument.</x:v>
      </x:c>
    </x:row>
    <x:row r="8" ht="78" customHeight="1">
      <x:c r="A8" s="10" t="str">
        <x:v>Kagan: pairs and teams</x:v>
      </x:c>
      <x:c r="B8" s="10" t="str">
        <x:v>https://www.kaganonline.com/free_articles/dr_spencer_kagan/532/Pairs_vs._Teams</x:v>
      </x:c>
      <x:c r="C8" s="10" t="str">
        <x:v>Use a base team of four and frequent partner work with balanced turns.</x:v>
      </x:c>
    </x:row>
    <x:row r="9" ht="78" customHeight="1">
      <x:c r="A9" s="10" t="str">
        <x:v>Learning styles: Concepts and evidence</x:v>
      </x:c>
      <x:c r="B9" s="10" t="str">
        <x:v>https://journals.sagepub.com/doi/pdf/10.1111/j.1539-6053.2009.01038.x</x:v>
      </x:c>
      <x:c r="C9" s="10" t="str">
        <x:v>Do not infer a fixed learning style or match assessment to a style label. Record access needs and useful supports.</x:v>
      </x:c>
    </x:row>
    <x:row r="10" ht="78" customHeight="1">
      <x:c r="A10" s="10" t="str">
        <x:v>Nova Scotia Multimedia 12</x:v>
      </x:c>
      <x:c r="B10" s="10" t="str">
        <x:v>https://curriculum.novascotia.ca/english-programs/course/multimedia-12</x:v>
      </x:c>
      <x:c r="C10" s="10" t="str">
        <x:v>Official curriculum source. Sound has five numbered outcomes in the linked 2015 framework; legacy app sound mapping needs review.</x:v>
      </x:c>
    </x:row>
    <x:row r="11" ht="78" customHeight="1">
      <x:c r="A11" s="10" t="str">
        <x:v>Nova Scotia Communications Technology 11 outcomes</x:v>
      </x:c>
      <x:c r="B11" s="10" t="str">
        <x:v>https://curriculum.novascotia.ca/sites/default/files/documents/outcomes-indicators-files/Communications%20Technology%2011%20Outcomes%20%282015%29.pdf</x:v>
      </x:c>
      <x:c r="C11" s="10" t="str">
        <x:v>Proposed local skills linked to official codes; selected course route requires teacher confirmation.</x:v>
      </x:c>
    </x:row>
    <x:row r="12" ht="78" customHeight="1">
      <x:c r="A12" s="10" t="str">
        <x:v>IB Digital Society guide</x:v>
      </x:c>
      <x:c r="B12" s="10" t="str">
        <x:v>https://ibo.org/globalassets/new-structure/university-admission/pdfs/subject-guides/digital-society-guide.pdf</x:v>
      </x:c>
      <x:c r="C12" s="10" t="str">
        <x:v>SL component weighting is distinct from a diagnostic rubric. Confirm the applicable session guide and boundaries.</x:v>
      </x:c>
    </x:row>
    <x:row r="13" ht="78" customHeight="1">
      <x:c r="A13" s="10" t="str">
        <x:v>Adobe: layer masks</x:v>
      </x:c>
      <x:c r="B13" s="10" t="str">
        <x:v>https://helpx.adobe.com/photoshop/desktop/create-masks/layer-masks/add-layer-masks.html</x:v>
      </x:c>
      <x:c r="C13" s="10" t="str">
        <x:v>Current mask controls; classroom rehearsal on Photoshop 27.10 is recorded separately.</x:v>
      </x:c>
    </x:row>
    <x:row r="14" ht="78" customHeight="1">
      <x:c r="A14" s="10" t="str">
        <x:v>Show Your Work: Assessment in the Age of AI</x:v>
      </x:c>
      <x:c r="B14" s="10" t="str">
        <x:v>https://stars.library.ucf.edu/oer/12/</x:v>
      </x:c>
      <x:c r="C14" s="10" t="str">
        <x:v>Yee, Uttich, Giltner and Bojanowski (2026). Local PDF inspected: process revisions and individual performance/explanation.</x:v>
      </x:c>
    </x:row>
    <x:row r="15" ht="78" customHeight="1">
      <x:c r="A15" s="10" t="str">
        <x:v>Game Design teacher tracker</x:v>
      </x:c>
      <x:c r="B15" s="10" t="str">
        <x:v>https://docs.google.com/spreadsheets/d/1K-fML0AoprirJZeSEcAQsurRXlvQkP4rXhB45M8T3Ak/edit</x:v>
      </x:c>
      <x:c r="C15" s="10" t="str">
        <x:v>Instructions A1:F24; S10 A1:Z4. Adopt phase/checkpoint structure, not public diagnostic data.</x:v>
      </x:c>
    </x:row>
    <x:row r="16" ht="78" customHeight="1">
      <x:c r="A16" s="10" t="str">
        <x:v>Film skill tracker</x:v>
      </x:c>
      <x:c r="B16" s="10" t="str">
        <x:v>https://docs.google.com/spreadsheets/d/1StgFsR9ZrF6yYH6l2dMU_E6rgUO2_yQuiOIrtQx8n-0/edit</x:v>
      </x:c>
      <x:c r="C16" s="10" t="str">
        <x:v>Skill Reference A1:J20; Skill Log A1:N3. Adopt dated skill-use claims and evidence links.</x:v>
      </x:c>
    </x:row>
    <x:row r="17" ht="78" customHeight="1">
      <x:c r="A17" s="10" t="str">
        <x:v>Game Design skill tracker</x:v>
      </x:c>
      <x:c r="B17" s="10" t="str">
        <x:v>https://docs.google.com/spreadsheets/d/1kKPdm8s34fiFKt4T7uxY15hwCxPbKANs3Lk3t0nuClY/edit</x:v>
      </x:c>
      <x:c r="C17" s="10" t="str">
        <x:v>Instructions A1:F30; Skill Reference A1:J18. Keep self-rating distinct from teacher judgment.</x:v>
      </x:c>
    </x:row>
    <x:row r="18" ht="78" customHeight="1">
      <x:c r="A18" s="10" t="str">
        <x:v>Film teacher tracker</x:v>
      </x:c>
      <x:c r="B18" s="10" t="str">
        <x:v>https://docs.google.com/spreadsheets/d/1s11yODDCIjYryU5sfQSh80M7jw_hnHaa5OvJZDWCdH8/edit</x:v>
      </x:c>
      <x:c r="C18" s="10" t="str">
        <x:v>Instructions A1:F25. Reference only; no student records copied.</x:v>
      </x:c>
    </x:row>
    <x:row r="19" ht="78" customHeight="1">
      <x:c r="A19" s="10" t="str">
        <x:v>Mastering Adobe Photoshop 2026, 2nd edition — Gary Bradley</x:v>
      </x:c>
      <x:c r="B19" s="10" t="str">
        <x:v>https://www.packtpub.com/en-gb/product/mastering-adobe-photoshop-2026-9781806021710</x:v>
      </x:c>
      <x:c r="C19" s="10" t="str">
        <x:v>Primary creative extension source. Contents, preface, mock-up workflow and selected surrealist workflows inspected. Other project anchors below are contents-level references until the agent reads the chapter.</x:v>
      </x:c>
    </x:row>
    <x:row r="20" ht="78" customHeight="1">
      <x:c r="A20" s="10" t="str">
        <x:v>Adobe Photoshop — Der professionelle Einstieg — Robert Klaßen</x:v>
      </x:c>
      <x:c r="B20" s="10" t="str">
        <x:v>https://www.rheinwerk-verlag.de/6311</x:v>
      </x:c>
      <x:c r="C20" s="10" t="str">
        <x:v>Workshop reference and mask teaching companion. Contents and layer-mask section pp. 172–181 inspected in German. Selected English companion supplied separately, not a complete 505-page translation.</x:v>
      </x:c>
    </x:row>
    <x:row r="21" ht="78" customHeight="1">
      <x:c r="A21" s="10" t="str">
        <x:v>Adobe Photoshop Tricks and Tips</x:v>
      </x:c>
      <x:c r="B21" s="10" t="str">
        <x:v>User-supplied PDF. Read the actual workshop before using its steps.</x:v>
      </x:c>
      <x:c r="C21" s="10" t="str">
        <x:v>Visual idea bank. Cover/intro and contents visually inspected. Full workshops not OCR-verified or rehearsed.</x:v>
      </x:c>
    </x:row>
    <x:row r="22" ht="78" customHeight="1">
      <x:c r="A22" s="10" t="str">
        <x:v>Adobe Photoshop 2024 Guide for Beginners — Denvey Easton</x:v>
      </x:c>
      <x:c r="B22" s="10" t="str">
        <x:v>User-supplied EPUB. Validate a selected passage before recommending it.</x:v>
      </x:c>
      <x:c r="C22" s="10" t="str">
        <x:v>Optional additional explanation for beginners. Package metadata and chapter structure inspected. Technical instructions not verified chapter by chapter.</x:v>
      </x:c>
    </x:row>
    <x:row r="23" ht="78" customHeight="1">
      <x:c r="A23" s="10" t="str">
        <x:v>Adobe Photoshop documentation</x:v>
      </x:c>
      <x:c r="B23" s="10" t="str">
        <x:v>https://helpx.adobe.com/photoshop/desktop/create-masks/layer-masks/add-layer-masks.html</x:v>
      </x:c>
      <x:c r="C23" s="10" t="str">
        <x:v>Current control behaviour and troubleshooting. Mask and transformation behaviour checked against Adobe documentation.</x:v>
      </x:c>
    </x:row>
    <x:row r="24" ht="78" customHeight="1">
      <x:c r="A24" s="10" t="str">
        <x:v>How Teens Win (2024)</x:v>
      </x:c>
      <x:c r="B24" s="10" t="str">
        <x:v>User-supplied EPUB; chapters 2, 12–14 and contents sampled</x:v>
      </x:c>
      <x:c r="C24" s="10" t="str">
        <x:v>Use learner-owned small goals and reflection. This is not a validated assessment or grouping instrument.</x:v>
      </x:c>
    </x:row>
    <x:row r="25" ht="78" customHeight="1">
      <x:c r="A25" s="10" t="str">
        <x:v>Course System v2</x:v>
      </x:c>
      <x:c r="B25" s="10" t="str">
        <x:v>Course_System.json</x:v>
      </x:c>
      <x:c r="C25" s="10" t="str">
        <x:v>34-sprint architecture and 30 opening tickets. Source for the proposed curriculum code register.</x:v>
      </x:c>
    </x:row>
    <x:row r="26" ht="78" customHeight="1">
      <x:c r="A26" s="10" t="str">
        <x:v>Dated teaching plan</x:v>
      </x:c>
      <x:c r="B26" s="10" t="str">
        <x:v>Daily_Lessons_and_Planned_Gradebooks.xlsx</x:v>
      </x:c>
      <x:c r="C26" s="10" t="str">
        <x:v>332 dates and 111 planned assessment records; no student data.</x:v>
      </x:c>
    </x:row>
    <x:row r="27" ht="78" customHeight="1">
      <x:c r="A27" s="10" t="str">
        <x:v>Citrus revision</x:v>
      </x:c>
      <x:c r="B27" s="10" t="str">
        <x:v>Studio_Revision.json</x:v>
      </x:c>
      <x:c r="C27" s="10" t="str">
        <x:v>Ten matching lesson replacements and four assessment revisions. Preserve older titles in Source Manifest and originals.</x:v>
      </x:c>
    </x:row>
    <x:row r="28" ht="78" customHeight="1">
      <x:c r="A28" s="10" t="str">
        <x:v>Sneaker campaign</x:v>
      </x:c>
      <x:c r="B28" s="10" t="str">
        <x:v>Studio_Advertising_Release.zip</x:v>
      </x:c>
      <x:c r="C28" s="10" t="str">
        <x:v>Alternative seven-class sequence, not an automatic extra assessment.</x:v>
      </x:c>
    </x:row>
    <x:row r="29" ht="78" customHeight="1">
      <x:c r="A29" s="10" t="str">
        <x:v>Source inventory</x:v>
      </x:c>
      <x:c r="B29" s="10" t="str">
        <x:v>Source_Manifest.json</x:v>
      </x:c>
      <x:c r="C29" s="10" t="str">
        <x:v>95 entries, 55 distinct files, 40 exact duplicates. Originals retained.</x:v>
      </x:c>
    </x:row>
  </x:sheetData>
  <x:mergeCells>
    <x:mergeCell ref="A1:C1"/>
    <x:mergeCell ref="A2:C2"/>
  </x:mergeCells>
  <x:pageMargins left="0.7" right="0.7" top="0.75" bottom="0.75" header="0.3" footer="0.3"/>
  <x:tableParts count="1">
    <x:tablePart xmlns:r="http://schemas.openxmlformats.org/officeDocument/2006/relationships" r:id="R4e619049e4624e9b"/>
  </x:tableParts>
</x:worksheet>
</file>