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  <Override PartName="/xl/worksheets/sheet9.xml" ContentType="application/vnd.openxmlformats-officedocument.spreadsheetml.worksheet+xml"/>
  <Override PartName="/xl/tables/table8.xml" ContentType="application/vnd.openxmlformats-officedocument.spreadsheetml.table+xml"/>
  <Override PartName="/xl/worksheets/sheet10.xml" ContentType="application/vnd.openxmlformats-officedocument.spreadsheetml.worksheet+xml"/>
  <Override PartName="/xl/tables/table9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2d61bffb049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 Summary" sheetId="1" r:id="R77e400fea68d40ab"/>
    <x:sheet xmlns:r="http://schemas.openxmlformats.org/officeDocument/2006/relationships" name="Weekly Plan" sheetId="2" r:id="R69e0ab3ac0484248"/>
    <x:sheet xmlns:r="http://schemas.openxmlformats.org/officeDocument/2006/relationships" name="Sprints" sheetId="3" r:id="R0d5f958c718f4167"/>
    <x:sheet xmlns:r="http://schemas.openxmlformats.org/officeDocument/2006/relationships" name="Assessments" sheetId="4" r:id="R96d14b40601648e7"/>
    <x:sheet xmlns:r="http://schemas.openxmlformats.org/officeDocument/2006/relationships" name="Outcome Map" sheetId="5" r:id="Re1fbdcabcc3e4435"/>
    <x:sheet xmlns:r="http://schemas.openxmlformats.org/officeDocument/2006/relationships" name="Data &gt;&gt;" sheetId="6" r:id="R2177ce77edcb42b1"/>
    <x:sheet xmlns:r="http://schemas.openxmlformats.org/officeDocument/2006/relationships" name="Assessment Links" sheetId="7" r:id="R7b32a8a9e47c4c7c"/>
    <x:sheet xmlns:r="http://schemas.openxmlformats.org/officeDocument/2006/relationships" name="Evidence Template" sheetId="8" r:id="R844d61247cbb4922"/>
    <x:sheet xmlns:r="http://schemas.openxmlformats.org/officeDocument/2006/relationships" name="Case Bank" sheetId="9" r:id="R998e1e5216ef4cbd"/>
    <x:sheet xmlns:r="http://schemas.openxmlformats.org/officeDocument/2006/relationships" name="Sources" sheetId="10" r:id="Ra3cee4df1da0478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0.0"/>
    <x:numFmt numFmtId="202" formatCode="yyyy-mm-dd"/>
  </x:numFmts>
  <x:fonts count="10">
    <x:font>
      <x:sz val="11"/>
      <x:name val="Carlito"/>
    </x:font>
    <x:font>
      <x:sz val="10"/>
      <x:color rgb="FF202020"/>
      <x:name val="Arial"/>
    </x:font>
    <x:font>
      <x:b/>
      <x:sz val="14"/>
      <x:color rgb="FF202020"/>
      <x:name val="Arial"/>
    </x:font>
    <x:font>
      <x:i/>
      <x:sz val="10"/>
      <x:color rgb="FF505050"/>
      <x:name val="Arial"/>
    </x:font>
    <x:font>
      <x:b/>
      <x:sz val="10"/>
      <x:color rgb="FFFFFFFF"/>
      <x:name val="Arial"/>
    </x:font>
    <x:font>
      <x:b/>
      <x:sz val="11"/>
      <x:color rgb="FFFFFFFF"/>
      <x:name val="Carlito"/>
    </x:font>
    <x:font>
      <x:b/>
      <x:sz val="11"/>
      <x:name val="Carlito"/>
    </x:font>
    <x:font>
      <x:b/>
      <x:sz val="10"/>
      <x:name val="Arial"/>
    </x:font>
    <x:font>
      <x:sz val="10"/>
      <x:name val="Arial"/>
    </x:font>
    <x:font>
      <x:b/>
      <x:sz val="1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43F55"/>
      </x:patternFill>
    </x:fill>
    <x:fill>
      <x:patternFill patternType="solid">
        <x:fgColor rgb="FFF1F4F6"/>
      </x:patternFill>
    </x:fill>
    <x:fill>
      <x:patternFill patternType="solid">
        <x:fgColor rgb="FFFFF2CC"/>
      </x:patternFill>
    </x:fill>
  </x:fills>
  <x:borders count="4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3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  <x:xf numFmtId="201" fontId="1" fillId="0" borderId="0" xfId="0" applyNumberFormat="1" applyFont="1" applyFill="1" applyBorder="1" applyAlignment="1">
      <x:alignment vertical="top" wrapText="1"/>
    </x:xf>
    <x:xf numFmtId="201" fontId="1" fillId="3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horizontal="right" vertical="top" wrapText="1"/>
    </x:xf>
    <x:xf numFmtId="200" fontId="1" fillId="0" borderId="0" xfId="0" applyNumberFormat="1" applyFont="1" applyFill="1" applyBorder="1" applyAlignment="1">
      <x:alignment horizontal="right" vertical="top" wrapText="1"/>
    </x:xf>
    <x:xf numFmtId="201" fontId="1" fillId="0" borderId="0" xfId="0" applyNumberFormat="1" applyFont="1" applyFill="1" applyBorder="1" applyAlignment="1">
      <x:alignment horizontal="right" vertical="top" wrapText="1"/>
    </x:xf>
    <x:xf numFmtId="200" fontId="1" fillId="3" borderId="0" xfId="0" applyNumberFormat="1" applyFont="1" applyFill="1" applyBorder="1" applyAlignment="1">
      <x:alignment horizontal="right" vertical="top" wrapText="1"/>
    </x:xf>
    <x:xf numFmtId="201" fontId="1" fillId="3" borderId="0" xfId="0" applyNumberFormat="1" applyFont="1" applyFill="1" applyBorder="1" applyAlignment="1">
      <x:alignment horizontal="right" vertical="top" wrapText="1"/>
    </x:xf>
    <x:xf numFmtId="0" fontId="0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0"/>
    </x:xf>
    <x:xf numFmtId="0" fontId="7" fillId="0" borderId="0" xfId="0" applyNumberFormat="1" applyFont="1" applyFill="1" applyBorder="1"/>
    <x:xf numFmtId="0" fontId="8" fillId="0" borderId="0" xfId="0" applyNumberFormat="1" applyFont="1" applyFill="1" applyBorder="1" applyAlignment="1">
      <x:alignment wrapText="0"/>
    </x:xf>
    <x:xf numFmtId="0" fontId="8" fillId="0" borderId="0" xfId="0" applyNumberFormat="1" applyFont="1" applyFill="1" applyBorder="1"/>
    <x:xf numFmtId="0" fontId="9" fillId="0" borderId="0" xfId="0" applyNumberFormat="1" applyFont="1" applyFill="1" applyBorder="1"/>
    <x:xf numFmtId="202" fontId="1" fillId="0" borderId="0" xfId="0" applyNumberFormat="1" applyFont="1" applyFill="1" applyBorder="1" applyAlignment="1">
      <x:alignment vertical="top" wrapText="1"/>
    </x:xf>
    <x:xf numFmtId="202" fontId="1" fillId="3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3">
    <x:dxf>
      <x:font>
        <x:color rgb="FF9C0006"/>
      </x:font>
      <x:fill>
        <x:patternFill patternType="solid">
          <x:bgColor rgb="FFFCE4D6"/>
        </x:patternFill>
      </x:fill>
    </x:dxf>
    <x:dxf>
      <x:fill>
        <x:patternFill patternType="solid">
          <x:bgColor rgb="FFFFF2CC"/>
        </x:patternFill>
      </x:fill>
    </x:dxf>
    <x:dxf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2a60cd765948e3" /><Relationship Type="http://schemas.openxmlformats.org/officeDocument/2006/relationships/theme" Target="/xl/theme/theme1.xml" Id="R9ee94491362b4135" /><Relationship Type="http://schemas.openxmlformats.org/officeDocument/2006/relationships/sharedStrings" Target="/xl/sharedStrings.xml" Id="Rb8251618a4624545" /><Relationship Type="http://schemas.openxmlformats.org/officeDocument/2006/relationships/worksheet" Target="/xl/worksheets/sheet1.xml" Id="R77e400fea68d40ab" /><Relationship Type="http://schemas.openxmlformats.org/officeDocument/2006/relationships/worksheet" Target="/xl/worksheets/sheet2.xml" Id="R69e0ab3ac0484248" /><Relationship Type="http://schemas.openxmlformats.org/officeDocument/2006/relationships/worksheet" Target="/xl/worksheets/sheet3.xml" Id="R0d5f958c718f4167" /><Relationship Type="http://schemas.openxmlformats.org/officeDocument/2006/relationships/worksheet" Target="/xl/worksheets/sheet4.xml" Id="R96d14b40601648e7" /><Relationship Type="http://schemas.openxmlformats.org/officeDocument/2006/relationships/worksheet" Target="/xl/worksheets/sheet5.xml" Id="Re1fbdcabcc3e4435" /><Relationship Type="http://schemas.openxmlformats.org/officeDocument/2006/relationships/worksheet" Target="/xl/worksheets/sheet6.xml" Id="R2177ce77edcb42b1" /><Relationship Type="http://schemas.openxmlformats.org/officeDocument/2006/relationships/worksheet" Target="/xl/worksheets/sheet7.xml" Id="R7b32a8a9e47c4c7c" /><Relationship Type="http://schemas.openxmlformats.org/officeDocument/2006/relationships/worksheet" Target="/xl/worksheets/sheet8.xml" Id="R844d61247cbb4922" /><Relationship Type="http://schemas.openxmlformats.org/officeDocument/2006/relationships/worksheet" Target="/xl/worksheets/sheet9.xml" Id="R998e1e5216ef4cbd" /><Relationship Type="http://schemas.openxmlformats.org/officeDocument/2006/relationships/worksheet" Target="/xl/worksheets/sheet10.xml" Id="Ra3cee4df1da04789" /></Relationships>
</file>

<file path=xl/tables/table1.xml><?xml version="1.0" encoding="utf-8"?>
<x:table xmlns:x="http://schemas.openxmlformats.org/spreadsheetml/2006/main" id="1" name="PlanSummaryTable" displayName="PlanSummaryTable" ref="A4:K7" headerRowCount="1" totalsRowCount="0" totalsRowShown="0">
  <x:tableColumns count="11">
    <x:tableColumn id="1" name="Course"/>
    <x:tableColumn id="2" name="Weeks"/>
    <x:tableColumn id="3" name="Days / week"/>
    <x:tableColumn id="4" name="Minutes / class"/>
    <x:tableColumn id="5" name="Class slots"/>
    <x:tableColumn id="6" name="Gross hours"/>
    <x:tableColumn id="7" name="Core classes"/>
    <x:tableColumn id="8" name="Flex classes"/>
    <x:tableColumn id="9" name="Core hours"/>
    <x:tableColumn id="10" name="Sprints"/>
    <x:tableColumn id="11" name="Activity bundle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WeeklyPlanTable" displayName="WeeklyPlanTable" ref="A4:J58" headerRowCount="1" totalsRowCount="0" totalsRowShown="0">
  <x:tableColumns count="10">
    <x:tableColumn id="1" name="Course"/>
    <x:tableColumn id="2" name="Week"/>
    <x:tableColumn id="3" name="Sprint ID"/>
    <x:tableColumn id="4" name="Monday"/>
    <x:tableColumn id="5" name="Tuesday"/>
    <x:tableColumn id="6" name="Wednesday"/>
    <x:tableColumn id="7" name="Thursday"/>
    <x:tableColumn id="8" name="Friday"/>
    <x:tableColumn id="9" name="Core classes"/>
    <x:tableColumn id="10" name="Flex classes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SprintsTable" displayName="SprintsTable" ref="A4:Y31" headerRowCount="1" totalsRowCount="0" totalsRowShown="0">
  <x:tableColumns count="25">
    <x:tableColumn id="1" name="Course"/>
    <x:tableColumn id="2" name="Sprint ID"/>
    <x:tableColumn id="3" name="Sprint"/>
    <x:tableColumn id="4" name="Module"/>
    <x:tableColumn id="5" name="Title"/>
    <x:tableColumn id="6" name="Start week"/>
    <x:tableColumn id="7" name="End week"/>
    <x:tableColumn id="8" name="Core classes"/>
    <x:tableColumn id="9" name="Flex classes"/>
    <x:tableColumn id="10" name="Essential question"/>
    <x:tableColumn id="11" name="BUILDS ON"/>
    <x:tableColumn id="12" name="NEW LEARNING"/>
    <x:tableColumn id="13" name="PREPARES FOR"/>
    <x:tableColumn id="14" name="Practical / simulation"/>
    <x:tableColumn id="15" name="Theory / concepts"/>
    <x:tableColumn id="16" name="Independent transfer"/>
    <x:tableColumn id="17" name="Outcome IDs"/>
    <x:tableColumn id="18" name="Source IDs"/>
    <x:tableColumn id="19" name="IB syllabus references"/>
    <x:tableColumn id="20" name="IA checkpoint"/>
    <x:tableColumn id="21" name="Textbook chapter / edition"/>
    <x:tableColumn id="22" name="Support"/>
    <x:tableColumn id="23" name="Extension"/>
    <x:tableColumn id="24" name="Paper 1 connection"/>
    <x:tableColumn id="25" name="Paper 2 connection"/>
  </x:tableColumns>
  <x:tableStyleInfo name="TableStyleLight1" showFirstColumn="0" showLastColumn="0" showRowStripes="1" showColumnStripes="0"/>
</x:table>
</file>

<file path=xl/tables/table4.xml><?xml version="1.0" encoding="utf-8"?>
<x:table xmlns:x="http://schemas.openxmlformats.org/spreadsheetml/2006/main" id="4" name="AssessmentsTable" displayName="AssessmentsTable" ref="A4:U58" headerRowCount="1" totalsRowCount="0" totalsRowShown="0">
  <x:tableColumns count="21">
    <x:tableColumn id="1" name="Course"/>
    <x:tableColumn id="2" name="Activity ID"/>
    <x:tableColumn id="3" name="Sprint ID"/>
    <x:tableColumn id="4" name="Title"/>
    <x:tableColumn id="5" name="Purpose"/>
    <x:tableColumn id="6" name="Due week"/>
    <x:tableColumn id="7" name="Due day"/>
    <x:tableColumn id="8" name="Primary outcome code"/>
    <x:tableColumn id="9" name="Module"/>
    <x:tableColumn id="10" name="Name method"/>
    <x:tableColumn id="11" name="Planning name"/>
    <x:tableColumn id="12" name="Current app name"/>
    <x:tableColumn id="13" name="Deliverable"/>
    <x:tableColumn id="14" name="Observation prompt"/>
    <x:tableColumn id="15" name="Conversation prompt"/>
    <x:tableColumn id="16" name="Independent check"/>
    <x:tableColumn id="17" name="Criteria"/>
    <x:tableColumn id="18" name="Assessed outcome IDs"/>
    <x:tableColumn id="19" name="Touched outcome IDs"/>
    <x:tableColumn id="20" name="Assistance / AI conditions"/>
    <x:tableColumn id="21" name="Source IDs"/>
  </x:tableColumns>
  <x:tableStyleInfo name="TableStyleLight1" showFirstColumn="0" showLastColumn="0" showRowStripes="1" showColumnStripes="0"/>
</x:table>
</file>

<file path=xl/tables/table5.xml><?xml version="1.0" encoding="utf-8"?>
<x:table xmlns:x="http://schemas.openxmlformats.org/spreadsheetml/2006/main" id="5" name="OutcomeMapTable" displayName="OutcomeMapTable" ref="A4:P116" headerRowCount="1" totalsRowCount="0" totalsRowShown="0">
  <x:tableColumns count="16">
    <x:tableColumn id="1" name="Course"/>
    <x:tableColumn id="2" name="Outcome ID"/>
    <x:tableColumn id="3" name="Internal code"/>
    <x:tableColumn id="4" name="Module"/>
    <x:tableColumn id="5" name="Planning label"/>
    <x:tableColumn id="6" name="Authority"/>
    <x:tableColumn id="7" name="Source ID"/>
    <x:tableColumn id="8" name="Syllabus reference"/>
    <x:tableColumn id="9" name="Pending wording"/>
    <x:tableColumn id="10" name="First planned week"/>
    <x:tableColumn id="11" name="Semester scope"/>
    <x:tableColumn id="12" name="Form links"/>
    <x:tableColumn id="13" name="Sub links"/>
    <x:tableColumn id="14" name="Planning status"/>
    <x:tableColumn id="15" name="Assessment activity IDs"/>
    <x:tableColumn id="16" name="Reused in sprints"/>
  </x:tableColumns>
  <x:tableStyleInfo name="TableStyleLight1" showFirstColumn="0" showLastColumn="0" showRowStripes="1" showColumnStripes="0"/>
</x:table>
</file>

<file path=xl/tables/table6.xml><?xml version="1.0" encoding="utf-8"?>
<x:table xmlns:x="http://schemas.openxmlformats.org/spreadsheetml/2006/main" id="6" name="AssessmentLinksTable" displayName="AssessmentLinksTable" ref="A4:I300" headerRowCount="1" totalsRowCount="0" totalsRowShown="0">
  <x:tableColumns count="9">
    <x:tableColumn id="1" name="Course"/>
    <x:tableColumn id="2" name="Activity ID"/>
    <x:tableColumn id="3" name="Outcome ID"/>
    <x:tableColumn id="4" name="Relationship"/>
    <x:tableColumn id="5" name="Purpose"/>
    <x:tableColumn id="6" name="Available evidence methods"/>
    <x:tableColumn id="7" name="Criterion / outcome prompt"/>
    <x:tableColumn id="8" name="Condition"/>
    <x:tableColumn id="9" name="Planned week"/>
  </x:tableColumns>
  <x:tableStyleInfo name="TableStyleLight1" showFirstColumn="0" showLastColumn="0" showRowStripes="1" showColumnStripes="0"/>
</x:table>
</file>

<file path=xl/tables/table7.xml><?xml version="1.0" encoding="utf-8"?>
<x:table xmlns:x="http://schemas.openxmlformats.org/spreadsheetml/2006/main" id="7" name="EvidenceTemplateTable" displayName="EvidenceTemplateTable" ref="A4:L54" headerRowCount="1" totalsRowCount="0" totalsRowShown="0">
  <x:tableColumns count="12">
    <x:tableColumn id="1" name="Evidence ID"/>
    <x:tableColumn id="2" name="Course"/>
    <x:tableColumn id="3" name="Student ID"/>
    <x:tableColumn id="4" name="Activity ID"/>
    <x:tableColumn id="5" name="Outcome ID"/>
    <x:tableColumn id="6" name="Method"/>
    <x:tableColumn id="7" name="Purpose"/>
    <x:tableColumn id="8" name="Date"/>
    <x:tableColumn id="9" name="Support condition"/>
    <x:tableColumn id="10" name="Evidence note / artifact link"/>
    <x:tableColumn id="11" name="Next action"/>
    <x:tableColumn id="12" name="Teacher judgement reference"/>
  </x:tableColumns>
  <x:tableStyleInfo name="TableStyleLight1" showFirstColumn="0" showLastColumn="0" showRowStripes="1" showColumnStripes="0"/>
</x:table>
</file>

<file path=xl/tables/table8.xml><?xml version="1.0" encoding="utf-8"?>
<x:table xmlns:x="http://schemas.openxmlformats.org/spreadsheetml/2006/main" id="8" name="CaseBankTable" displayName="CaseBankTable" ref="A4:L10" headerRowCount="1" totalsRowCount="0" totalsRowShown="0">
  <x:tableColumns count="12">
    <x:tableColumn id="1" name="Case ID"/>
    <x:tableColumn id="2" name="Course"/>
    <x:tableColumn id="3" name="Sprints"/>
    <x:tableColumn id="4" name="Source IDs"/>
    <x:tableColumn id="5" name="Status and date context"/>
    <x:tableColumn id="6" name="Teaching task"/>
    <x:tableColumn id="7" name="Mechanism"/>
    <x:tableColumn id="8" name="Concepts"/>
    <x:tableColumn id="9" name="Contexts"/>
    <x:tableColumn id="10" name="Paper 1 connection"/>
    <x:tableColumn id="11" name="Paper 2 connection"/>
    <x:tableColumn id="12" name="Refresh / limitation"/>
  </x:tableColumns>
  <x:tableStyleInfo name="TableStyleLight1" showFirstColumn="0" showLastColumn="0" showRowStripes="1" showColumnStripes="0"/>
</x:table>
</file>

<file path=xl/tables/table9.xml><?xml version="1.0" encoding="utf-8"?>
<x:table xmlns:x="http://schemas.openxmlformats.org/spreadsheetml/2006/main" id="9" name="SourcesTable" displayName="SourcesTable" ref="A4:H31" headerRowCount="1" totalsRowCount="0" totalsRowShown="0">
  <x:tableColumns count="8">
    <x:tableColumn id="1" name="Source ID"/>
    <x:tableColumn id="2" name="Title"/>
    <x:tableColumn id="3" name="Publisher / author"/>
    <x:tableColumn id="4" name="Date"/>
    <x:tableColumn id="5" name="URL / location"/>
    <x:tableColumn id="6" name="Source type"/>
    <x:tableColumn id="7" name="Use in this plan"/>
    <x:tableColumn id="8" name="Accessed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22d6e095d0243b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2e4ddf398afd419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f9b22ca5f2f1428d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9516d1d0ca3e4b55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3e8b6437752240b0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cadb5154d22a4dd2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7.xml" Id="R7bdc0bc62d0f46d6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8.xml" Id="Rcdea547030904967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9.xml" Id="R81c721a1866c4ce4" /></Relationships>
</file>

<file path=xl/worksheets/sheet1.xml><?xml version="1.0" encoding="utf-8"?>
<x:worksheet xmlns:x="http://schemas.openxmlformats.org/spreadsheetml/2006/main">
  <x:sheetPr>
    <x:tabColor rgb="FF243F55"/>
  </x:sheetPr>
  <x:sheetViews>
    <x:sheetView showGridLines="0" workbookViewId="0"/>
  </x:sheetViews>
  <x:sheetFormatPr defaultRowHeight="15"/>
  <x:cols>
    <x:col min="1" max="1" width="18.889999389648438" hidden="0" customWidth="1"/>
    <x:col min="2" max="2" width="8.670000076293945" hidden="0" customWidth="1"/>
    <x:col min="3" max="3" width="10" hidden="0" customWidth="1"/>
    <x:col min="4" max="4" width="10.5600004196167" hidden="0" customWidth="1"/>
    <x:col min="5" max="5" width="10.5600004196167" hidden="0" customWidth="1"/>
    <x:col min="6" max="6" width="11.109999656677246" hidden="0" customWidth="1"/>
    <x:col min="7" max="7" width="11.109999656677246" hidden="0" customWidth="1"/>
    <x:col min="8" max="8" width="11.109999656677246" hidden="0" customWidth="1"/>
    <x:col min="9" max="9" width="11.109999656677246" hidden="0" customWidth="1"/>
    <x:col min="10" max="10" width="9.4399995803833" hidden="0" customWidth="1"/>
    <x:col min="11" max="11" width="13.329999923706055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>
      <x:c r="A2" s="4" t="str">
        <x:v>Semester planning and evidence architecture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>
      <x:c r="A3" s="6" t="str">
        <x:v>Proposed teaching weeks. Yellow cells are editable capacity assumptions; counts describe plans, not mastery.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32" customHeight="1">
      <x:c r="A4" s="11" t="str">
        <x:v>Course</x:v>
      </x:c>
      <x:c r="B4" s="12" t="str">
        <x:v>Weeks</x:v>
      </x:c>
      <x:c r="C4" s="12" t="str">
        <x:v>Days / week</x:v>
      </x:c>
      <x:c r="D4" s="12" t="str">
        <x:v>Minutes / class</x:v>
      </x:c>
      <x:c r="E4" s="12" t="str">
        <x:v>Class slots</x:v>
      </x:c>
      <x:c r="F4" s="12" t="str">
        <x:v>Gross hours</x:v>
      </x:c>
      <x:c r="G4" s="12" t="str">
        <x:v>Core classes</x:v>
      </x:c>
      <x:c r="H4" s="12" t="str">
        <x:v>Flex classes</x:v>
      </x:c>
      <x:c r="I4" s="12" t="str">
        <x:v>Core hours</x:v>
      </x:c>
      <x:c r="J4" s="12" t="str">
        <x:v>Sprints</x:v>
      </x:c>
      <x:c r="K4" s="13" t="str">
        <x:v>Activity bundles</x:v>
      </x:c>
    </x:row>
    <x:row r="5" ht="28" customHeight="1">
      <x:c r="A5" s="15" t="str">
        <x:v>IBDS</x:v>
      </x:c>
      <x:c r="B5" s="23" t="n">
        <x:v>18</x:v>
      </x:c>
      <x:c r="C5" s="23" t="n">
        <x:v>5</x:v>
      </x:c>
      <x:c r="D5" s="23" t="n">
        <x:v>70</x:v>
      </x:c>
      <x:c r="E5" s="24" t="n">
        <x:f>B5*C5</x:f>
        <x:v>90</x:v>
      </x:c>
      <x:c r="F5" s="25" t="n">
        <x:f>E5*D5/60</x:f>
        <x:v>105</x:v>
      </x:c>
      <x:c r="G5" s="24" t="n">
        <x:f>SUMIF('Sprints'!$A$5:$A$31,A5,'Sprints'!$H$5:$H$31)</x:f>
        <x:v>81</x:v>
      </x:c>
      <x:c r="H5" s="24" t="n">
        <x:f>SUMIF('Sprints'!$A$5:$A$31,A5,'Sprints'!$I$5:$I$31)</x:f>
        <x:v>9</x:v>
      </x:c>
      <x:c r="I5" s="25" t="n">
        <x:f>G5*D5/60</x:f>
        <x:v>94.5</x:v>
      </x:c>
      <x:c r="J5" s="24" t="n">
        <x:f>COUNTIF('Sprints'!$A$5:$A$31,A5)</x:f>
        <x:v>9</x:v>
      </x:c>
      <x:c r="K5" s="24" t="n">
        <x:f>COUNTIF('Assessments'!$A$5:$A$58,A5)</x:f>
        <x:v>18</x:v>
      </x:c>
    </x:row>
    <x:row r="6" ht="28" customHeight="1">
      <x:c r="A6" s="16" t="str">
        <x:v>MM12</x:v>
      </x:c>
      <x:c r="B6" s="23" t="n">
        <x:v>18</x:v>
      </x:c>
      <x:c r="C6" s="23" t="n">
        <x:v>5</x:v>
      </x:c>
      <x:c r="D6" s="23" t="n">
        <x:v>70</x:v>
      </x:c>
      <x:c r="E6" s="26" t="n">
        <x:f>B6*C6</x:f>
        <x:v>90</x:v>
      </x:c>
      <x:c r="F6" s="27" t="n">
        <x:f>E6*D6/60</x:f>
        <x:v>105</x:v>
      </x:c>
      <x:c r="G6" s="26" t="n">
        <x:f>SUMIF('Sprints'!$A$5:$A$31,A6,'Sprints'!$H$5:$H$31)</x:f>
        <x:v>81</x:v>
      </x:c>
      <x:c r="H6" s="26" t="n">
        <x:f>SUMIF('Sprints'!$A$5:$A$31,A6,'Sprints'!$I$5:$I$31)</x:f>
        <x:v>9</x:v>
      </x:c>
      <x:c r="I6" s="27" t="n">
        <x:f>G6*D6/60</x:f>
        <x:v>94.5</x:v>
      </x:c>
      <x:c r="J6" s="26" t="n">
        <x:f>COUNTIF('Sprints'!$A$5:$A$31,A6)</x:f>
        <x:v>9</x:v>
      </x:c>
      <x:c r="K6" s="26" t="n">
        <x:f>COUNTIF('Assessments'!$A$5:$A$58,A6)</x:f>
        <x:v>18</x:v>
      </x:c>
    </x:row>
    <x:row r="7" ht="28" customHeight="1">
      <x:c r="A7" s="15" t="str">
        <x:v>COM11</x:v>
      </x:c>
      <x:c r="B7" s="23" t="n">
        <x:v>18</x:v>
      </x:c>
      <x:c r="C7" s="23" t="n">
        <x:v>5</x:v>
      </x:c>
      <x:c r="D7" s="23" t="n">
        <x:v>70</x:v>
      </x:c>
      <x:c r="E7" s="24" t="n">
        <x:f>B7*C7</x:f>
        <x:v>90</x:v>
      </x:c>
      <x:c r="F7" s="25" t="n">
        <x:f>E7*D7/60</x:f>
        <x:v>105</x:v>
      </x:c>
      <x:c r="G7" s="24" t="n">
        <x:f>SUMIF('Sprints'!$A$5:$A$31,A7,'Sprints'!$H$5:$H$31)</x:f>
        <x:v>81</x:v>
      </x:c>
      <x:c r="H7" s="24" t="n">
        <x:f>SUMIF('Sprints'!$A$5:$A$31,A7,'Sprints'!$I$5:$I$31)</x:f>
        <x:v>9</x:v>
      </x:c>
      <x:c r="I7" s="25" t="n">
        <x:f>G7*D7/60</x:f>
        <x:v>94.5</x:v>
      </x:c>
      <x:c r="J7" s="24" t="n">
        <x:f>COUNTIF('Sprints'!$A$5:$A$31,A7)</x:f>
        <x:v>9</x:v>
      </x:c>
      <x:c r="K7" s="24" t="n">
        <x:f>COUNTIF('Assessments'!$A$5:$A$58,A7)</x:f>
        <x:v>18</x:v>
      </x:c>
    </x:row>
    <x:row r="10" ht="42" customHeight="1">
      <x:c r="A10" s="30" t="str">
        <x:v>Capacity check</x:v>
      </x:c>
      <x:c r="B10" s="30" t="str">
        <x:v>Scheduled slots</x:v>
      </x:c>
      <x:c r="C10" s="30" t="str">
        <x:v>Planned slots</x:v>
      </x:c>
      <x:c r="D10" s="30" t="str">
        <x:v>Difference</x:v>
      </x:c>
    </x:row>
    <x:row r="11">
      <x:c r="A11" t="str">
        <x:f>A5</x:f>
        <x:v>IBDS</x:v>
      </x:c>
      <x:c r="B11" t="n">
        <x:f>E5</x:f>
        <x:v>90</x:v>
      </x:c>
      <x:c r="C11" t="n">
        <x:f>G5+H5</x:f>
        <x:v>90</x:v>
      </x:c>
      <x:c r="D11" t="n">
        <x:f>B11-C11</x:f>
        <x:v>0</x:v>
      </x:c>
    </x:row>
    <x:row r="12">
      <x:c r="A12" t="str">
        <x:f>A6</x:f>
        <x:v>MM12</x:v>
      </x:c>
      <x:c r="B12" t="n">
        <x:f>E6</x:f>
        <x:v>90</x:v>
      </x:c>
      <x:c r="C12" t="n">
        <x:f>G6+H6</x:f>
        <x:v>90</x:v>
      </x:c>
      <x:c r="D12" t="n">
        <x:f>B12-C12</x:f>
        <x:v>0</x:v>
      </x:c>
    </x:row>
    <x:row r="13">
      <x:c r="A13" t="str">
        <x:f>A7</x:f>
        <x:v>COM11</x:v>
      </x:c>
      <x:c r="B13" t="n">
        <x:f>E7</x:f>
        <x:v>90</x:v>
      </x:c>
      <x:c r="C13" t="n">
        <x:f>G7+H7</x:f>
        <x:v>90</x:v>
      </x:c>
      <x:c r="D13" t="n">
        <x:f>B13-C13</x:f>
        <x:v>0</x:v>
      </x:c>
    </x:row>
    <x:row r="16" ht="27" customHeight="1">
      <x:c r="A16" s="33" t="str">
        <x:v>Start here</x:v>
      </x:c>
      <x:c r="B16" s="34" t="str">
        <x:v>Review the Weekly Plan, then Sprints and Assessments. Filter by course.</x:v>
      </x:c>
      <x:c r="C16" s="35"/>
      <x:c r="D16" s="35"/>
      <x:c r="E16" s="35"/>
      <x:c r="F16" s="35"/>
      <x:c r="G16" s="35"/>
      <x:c r="H16" s="35"/>
      <x:c r="I16" s="35"/>
      <x:c r="J16" s="35"/>
      <x:c r="K16" s="35"/>
    </x:row>
    <x:row r="17" ht="27" customHeight="1">
      <x:c r="A17" s="33" t="str">
        <x:v>Curriculum</x:v>
      </x:c>
      <x:c r="B17" s="34" t="str">
        <x:v>MM12: 20 official codes. COM11: 23 codes in the selected module route. IB: local targets; 26 unresolved records need review.</x:v>
      </x:c>
      <x:c r="C17" s="35"/>
      <x:c r="D17" s="35"/>
      <x:c r="E17" s="35"/>
      <x:c r="F17" s="35"/>
      <x:c r="G17" s="35"/>
      <x:c r="H17" s="35"/>
      <x:c r="I17" s="35"/>
      <x:c r="J17" s="35"/>
      <x:c r="K17" s="35"/>
    </x:row>
    <x:row r="18" ht="27" customHeight="1">
      <x:c r="A18" s="33" t="str">
        <x:v>Calendar</x:v>
      </x:c>
      <x:c r="B18" s="34" t="str">
        <x:v>Week 1 means first instructional week. Set actual dates after holidays, events and exam arrangements are known.</x:v>
      </x:c>
      <x:c r="C18" s="35"/>
      <x:c r="D18" s="35"/>
      <x:c r="E18" s="35"/>
      <x:c r="F18" s="35"/>
      <x:c r="G18" s="35"/>
      <x:c r="H18" s="35"/>
      <x:c r="I18" s="35"/>
      <x:c r="J18" s="35"/>
      <x:c r="K18" s="35"/>
    </x:row>
    <x:row r="19" ht="27" customHeight="1">
      <x:c r="A19" s="33" t="str">
        <x:v>IB scope</x:v>
      </x:c>
      <x:c r="B19" s="34" t="str">
        <x:v>First SL semester. Full Paper 1 needs 90 minutes; Paper 2 needs 75. Timed sections in this plan are practice.</x:v>
      </x:c>
      <x:c r="C19" s="35"/>
      <x:c r="D19" s="35"/>
      <x:c r="E19" s="35"/>
      <x:c r="F19" s="35"/>
      <x:c r="G19" s="35"/>
      <x:c r="H19" s="35"/>
      <x:c r="I19" s="35"/>
      <x:c r="J19" s="35"/>
      <x:c r="K19" s="35"/>
    </x:row>
    <x:row r="20" ht="27" customHeight="1">
      <x:c r="A20" s="33" t="str">
        <x:v>Evidence</x:v>
      </x:c>
      <x:c r="B20" s="34" t="str">
        <x:v>Form/Sub = purpose. Pro/Obs/Con = method. Guided/Independent = condition. They are separate fields.</x:v>
      </x:c>
      <x:c r="C20" s="35"/>
      <x:c r="D20" s="35"/>
      <x:c r="E20" s="35"/>
      <x:c r="F20" s="35"/>
      <x:c r="G20" s="35"/>
      <x:c r="H20" s="35"/>
      <x:c r="I20" s="35"/>
      <x:c r="J20" s="35"/>
      <x:c r="K20" s="35"/>
    </x:row>
    <x:row r="21" ht="27" customHeight="1">
      <x:c r="A21" s="33" t="str">
        <x:v>Coverage</x:v>
      </x:c>
      <x:c r="B21" s="34" t="str">
        <x:v>Outcome Map counts planned assessment links. Zero means a planning gap or deliberate future scope, not failure.</x:v>
      </x:c>
      <x:c r="C21" s="35"/>
      <x:c r="D21" s="35"/>
      <x:c r="E21" s="35"/>
      <x:c r="F21" s="35"/>
      <x:c r="G21" s="35"/>
      <x:c r="H21" s="35"/>
      <x:c r="I21" s="35"/>
      <x:c r="J21" s="35"/>
      <x:c r="K21" s="35"/>
    </x:row>
    <x:row r="22" ht="27" customHeight="1">
      <x:c r="A22" s="33" t="str">
        <x:v>Activity bundles</x:v>
      </x:c>
      <x:c r="B22" s="34" t="str">
        <x:v>18 per course: 9 guided checkpoints and 9 larger applications. Do not create three grades automatically for Pro/Obs/Con.</x:v>
      </x:c>
      <x:c r="C22" s="35"/>
      <x:c r="D22" s="35"/>
      <x:c r="E22" s="35"/>
      <x:c r="F22" s="35"/>
      <x:c r="G22" s="35"/>
      <x:c r="H22" s="35"/>
      <x:c r="I22" s="35"/>
      <x:c r="J22" s="35"/>
      <x:c r="K22" s="35"/>
    </x:row>
    <x:row r="23" ht="27" customHeight="1">
      <x:c r="A23" s="33" t="str">
        <x:v>Import status</x:v>
      </x:c>
      <x:c r="B23" s="34" t="str">
        <x:v>Existing app backup import does not load course plans. Use the integration brief to add a planning importer.</x:v>
      </x:c>
      <x:c r="C23" s="35"/>
      <x:c r="D23" s="35"/>
      <x:c r="E23" s="35"/>
      <x:c r="F23" s="35"/>
      <x:c r="G23" s="35"/>
      <x:c r="H23" s="35"/>
      <x:c r="I23" s="35"/>
      <x:c r="J23" s="35"/>
      <x:c r="K23" s="35"/>
    </x:row>
    <x:row r="24" ht="27" customHeight="1">
      <x:c r="A24" s="33" t="str">
        <x:v>Stable identifiers</x:v>
      </x:c>
      <x:c r="B24" s="34" t="str">
        <x:v>Keep IDs when renaming. A changed outcome mapping requires a reviewed crosswalk.</x:v>
      </x:c>
      <x:c r="C24" s="35"/>
      <x:c r="D24" s="35"/>
      <x:c r="E24" s="35"/>
      <x:c r="F24" s="35"/>
      <x:c r="G24" s="35"/>
      <x:c r="H24" s="35"/>
      <x:c r="I24" s="35"/>
      <x:c r="J24" s="35"/>
      <x:c r="K24" s="35"/>
    </x:row>
    <x:row r="25" ht="27" customHeight="1">
      <x:c r="A25" s="33" t="str">
        <x:v>Evidence template</x:v>
      </x:c>
      <x:c r="B25" s="34" t="str">
        <x:v>Blank by design. No student data. Evidence rows need unique IDs plus activity and outcome links.</x:v>
      </x:c>
      <x:c r="C25" s="35"/>
      <x:c r="D25" s="35"/>
      <x:c r="E25" s="35"/>
      <x:c r="F25" s="35"/>
      <x:c r="G25" s="35"/>
      <x:c r="H25" s="35"/>
      <x:c r="I25" s="35"/>
      <x:c r="J25" s="35"/>
      <x:c r="K25" s="35"/>
    </x:row>
    <x:row r="26" ht="27" customHeight="1">
      <x:c r="A26" s="33" t="str">
        <x:v>Editing</x:v>
      </x:c>
      <x:c r="B26" s="34" t="str">
        <x:v>Capacity and names calculate. Schedule text and linked references do not automatically reschedule when a title or week changes.</x:v>
      </x:c>
      <x:c r="C26" s="35"/>
      <x:c r="D26" s="35"/>
      <x:c r="E26" s="35"/>
      <x:c r="F26" s="35"/>
      <x:c r="G26" s="35"/>
      <x:c r="H26" s="35"/>
      <x:c r="I26" s="35"/>
      <x:c r="J26" s="35"/>
      <x:c r="K26" s="35"/>
    </x:row>
    <x:row r="27" ht="27" customHeight="1">
      <x:c r="A27" s="33" t="str">
        <x:v>Sources</x:v>
      </x:c>
      <x:c r="B27" s="34" t="str">
        <x:v>Research and curriculum references are in Sources; current-case seeds and refresh needs are in Case Bank.</x:v>
      </x:c>
      <x:c r="C27" s="35"/>
      <x:c r="D27" s="35"/>
      <x:c r="E27" s="35"/>
      <x:c r="F27" s="35"/>
      <x:c r="G27" s="35"/>
      <x:c r="H27" s="35"/>
      <x:c r="I27" s="35"/>
      <x:c r="J27" s="35"/>
      <x:c r="K27" s="35"/>
    </x:row>
  </x:sheetData>
  <x:conditionalFormatting sqref="D11:D13">
    <x:cfRule type="cellIs" dxfId="0" priority="1" operator="notEqual">
      <x:formula>0</x:formula>
    </x:cfRule>
  </x:conditionalFormatting>
  <x:dataValidations count="1">
    <x:dataValidation type="whole" operator="between" sqref="B5:D7">
      <x:formula1>1</x:formula1>
      <x:formula2>200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c22d6e095d0243b8"/>
  </x:tableParts>
</x:worksheet>
</file>

<file path=xl/worksheets/sheet2.xml><?xml version="1.0" encoding="utf-8"?>
<x:worksheet xmlns:x="http://schemas.openxmlformats.org/spreadsheetml/2006/main">
  <x:sheetPr>
    <x:tabColor rgb="FF243F55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8.890000343322754" hidden="0" customWidth="1"/>
    <x:col min="2" max="2" width="6.670000076293945" hidden="0" customWidth="1"/>
    <x:col min="3" max="3" width="18.889999389648438" hidden="0" customWidth="1"/>
    <x:col min="4" max="4" width="28.329999923706055" hidden="0" customWidth="1"/>
    <x:col min="5" max="5" width="28.329999923706055" hidden="0" customWidth="1"/>
    <x:col min="6" max="6" width="28.329999923706055" hidden="0" customWidth="1"/>
    <x:col min="7" max="7" width="28.329999923706055" hidden="0" customWidth="1"/>
    <x:col min="8" max="8" width="28.329999923706055" hidden="0" customWidth="1"/>
    <x:col min="9" max="9" width="10.5600004196167" hidden="0" customWidth="1"/>
    <x:col min="10" max="10" width="10.5600004196167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>
      <x:c r="A2" s="4" t="str">
        <x:v>Five classes each teaching week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>
      <x:c r="A3" s="6" t="str">
        <x:v>Each course has 18 weeks. Day 10 in each sprint is a flexible repair or extension class.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32" customHeight="1">
      <x:c r="A4" s="11" t="str">
        <x:v>Course</x:v>
      </x:c>
      <x:c r="B4" s="12" t="str">
        <x:v>Week</x:v>
      </x:c>
      <x:c r="C4" s="12" t="str">
        <x:v>Sprint ID</x:v>
      </x:c>
      <x:c r="D4" s="12" t="str">
        <x:v>Monday</x:v>
      </x:c>
      <x:c r="E4" s="12" t="str">
        <x:v>Tuesday</x:v>
      </x:c>
      <x:c r="F4" s="12" t="str">
        <x:v>Wednesday</x:v>
      </x:c>
      <x:c r="G4" s="12" t="str">
        <x:v>Thursday</x:v>
      </x:c>
      <x:c r="H4" s="12" t="str">
        <x:v>Friday</x:v>
      </x:c>
      <x:c r="I4" s="12" t="str">
        <x:v>Core classes</x:v>
      </x:c>
      <x:c r="J4" s="13" t="str">
        <x:v>Flex classes</x:v>
      </x:c>
    </x:row>
    <x:row r="5" ht="36" customHeight="1">
      <x:c r="A5" s="15" t="str">
        <x:v>IBDS</x:v>
      </x:c>
      <x:c r="B5" s="15" t="n">
        <x:v>1</x:v>
      </x:c>
      <x:c r="C5" s="15" t="str">
        <x:v>ibds-26-s01</x:v>
      </x:c>
      <x:c r="D5" s="15" t="str">
        <x:v>Baseline response and concept discussion</x:v>
      </x:c>
      <x:c r="E5" s="15" t="str">
        <x:v>Teacher models face matching with synthetic cards</x:v>
      </x:c>
      <x:c r="F5" s="15" t="str">
        <x:v>Threshold simulation and error tally</x:v>
      </x:c>
      <x:c r="G5" s="15" t="str">
        <x:v>Guided source evaluation notebook</x:v>
      </x:c>
      <x:c r="H5" s="15" t="str">
        <x:v>Stakeholder map with competing claims</x:v>
      </x:c>
      <x:c r="I5" s="15" t="n">
        <x:v>5</x:v>
      </x:c>
      <x:c r="J5" s="15" t="n">
        <x:v>0</x:v>
      </x:c>
    </x:row>
    <x:row r="6" ht="36" customHeight="1">
      <x:c r="A6" s="16" t="str">
        <x:v>IBDS</x:v>
      </x:c>
      <x:c r="B6" s="16" t="n">
        <x:v>2</x:v>
      </x:c>
      <x:c r="C6" s="16" t="str">
        <x:v>ibds-26-s01</x:v>
      </x:c>
      <x:c r="D6" s="16" t="str">
        <x:v>Cause and consequence paragraph</x:v>
      </x:c>
      <x:c r="E6" s="16" t="str">
        <x:v>Evidence challenge and short oral explanation</x:v>
      </x:c>
      <x:c r="F6" s="16" t="str">
        <x:v>Independent case explanation</x:v>
      </x:c>
      <x:c r="G6" s="16" t="str">
        <x:v>Feedback revision and next-case transfer</x:v>
      </x:c>
      <x:c r="H6" s="16" t="str">
        <x:v>Flex: repair concepts and delayed retrieval</x:v>
      </x:c>
      <x:c r="I6" s="16" t="n">
        <x:v>4</x:v>
      </x:c>
      <x:c r="J6" s="16" t="n">
        <x:v>1</x:v>
      </x:c>
    </x:row>
    <x:row r="7" ht="36" customHeight="1">
      <x:c r="A7" s="15" t="str">
        <x:v>IBDS</x:v>
      </x:c>
      <x:c r="B7" s="15" t="n">
        <x:v>3</x:v>
      </x:c>
      <x:c r="C7" s="15" t="str">
        <x:v>ibds-26-s02</x:v>
      </x:c>
      <x:c r="D7" s="15" t="str">
        <x:v>Retrieve face-matching errors; define new problem</x:v>
      </x:c>
      <x:c r="E7" s="15" t="str">
        <x:v>Compare assurance methods and data flows</x:v>
      </x:c>
      <x:c r="F7" s="15" t="str">
        <x:v>Evaluate Australian guidance and Canadian policy question separately</x:v>
      </x:c>
      <x:c r="G7" s="15" t="str">
        <x:v>Design lab and failure cases</x:v>
      </x:c>
      <x:c r="H7" s="15" t="str">
        <x:v>Impact and implication workshop</x:v>
      </x:c>
      <x:c r="I7" s="15" t="n">
        <x:v>5</x:v>
      </x:c>
      <x:c r="J7" s="15" t="n">
        <x:v>0</x:v>
      </x:c>
    </x:row>
    <x:row r="8" ht="36" customHeight="1">
      <x:c r="A8" s="16" t="str">
        <x:v>IBDS</x:v>
      </x:c>
      <x:c r="B8" s="16" t="n">
        <x:v>4</x:v>
      </x:c>
      <x:c r="C8" s="16" t="str">
        <x:v>ibds-26-s02</x:v>
      </x:c>
      <x:c r="D8" s="16" t="str">
        <x:v>Hearing preparation with counterargument</x:v>
      </x:c>
      <x:c r="E8" s="16" t="str">
        <x:v>Policy hearing and individual conference</x:v>
      </x:c>
      <x:c r="F8" s="16" t="str">
        <x:v>Independent conditional judgement</x:v>
      </x:c>
      <x:c r="G8" s="16" t="str">
        <x:v>Revise using hearing evidence</x:v>
      </x:c>
      <x:c r="H8" s="16" t="str">
        <x:v>Flex: reteach evidence and causal links</x:v>
      </x:c>
      <x:c r="I8" s="16" t="n">
        <x:v>4</x:v>
      </x:c>
      <x:c r="J8" s="16" t="n">
        <x:v>1</x:v>
      </x:c>
    </x:row>
    <x:row r="9" ht="36" customHeight="1">
      <x:c r="A9" s="15" t="str">
        <x:v>IBDS</x:v>
      </x:c>
      <x:c r="B9" s="15" t="n">
        <x:v>5</x:v>
      </x:c>
      <x:c r="C9" s="15" t="str">
        <x:v>ibds-26-s03</x:v>
      </x:c>
      <x:c r="D9" s="15" t="str">
        <x:v>Recall consent; model data-to-information pipeline</x:v>
      </x:c>
      <x:c r="E9" s="15" t="str">
        <x:v>Collect and clean fictional data</x:v>
      </x:c>
      <x:c r="F9" s="15" t="str">
        <x:v>Rank posts using explicit rules</x:v>
      </x:c>
      <x:c r="G9" s="15" t="str">
        <x:v>Guided ranking lab with visualisation</x:v>
      </x:c>
      <x:c r="H9" s="15" t="str">
        <x:v>Training and inference demonstration</x:v>
      </x:c>
      <x:c r="I9" s="15" t="n">
        <x:v>5</x:v>
      </x:c>
      <x:c r="J9" s="15" t="n">
        <x:v>0</x:v>
      </x:c>
    </x:row>
    <x:row r="10" ht="36" customHeight="1">
      <x:c r="A10" s="16" t="str">
        <x:v>IBDS</x:v>
      </x:c>
      <x:c r="B10" s="16" t="n">
        <x:v>6</x:v>
      </x:c>
      <x:c r="C10" s="16" t="str">
        <x:v>ibds-26-s03</x:v>
      </x:c>
      <x:c r="D10" s="16" t="str">
        <x:v>Investigate platform incentives with sourced examples</x:v>
      </x:c>
      <x:c r="E10" s="16" t="str">
        <x:v>Paper 1 analysis and evaluation clinic</x:v>
      </x:c>
      <x:c r="F10" s="16" t="str">
        <x:v>Independent recommender audit</x:v>
      </x:c>
      <x:c r="G10" s="16" t="str">
        <x:v>Revise; integrate two sources in one paragraph</x:v>
      </x:c>
      <x:c r="H10" s="16" t="str">
        <x:v>Flex: delayed transfer and data repair</x:v>
      </x:c>
      <x:c r="I10" s="16" t="n">
        <x:v>4</x:v>
      </x:c>
      <x:c r="J10" s="16" t="n">
        <x:v>1</x:v>
      </x:c>
    </x:row>
    <x:row r="11" ht="36" customHeight="1">
      <x:c r="A11" s="15" t="str">
        <x:v>IBDS</x:v>
      </x:c>
      <x:c r="B11" s="15" t="n">
        <x:v>7</x:v>
      </x:c>
      <x:c r="C11" s="15" t="str">
        <x:v>ibds-26-s04</x:v>
      </x:c>
      <x:c r="D11" s="15" t="str">
        <x:v>Model CPU memory storage and software</x:v>
      </x:c>
      <x:c r="E11" s="15" t="str">
        <x:v>Compare device roles and system limits</x:v>
      </x:c>
      <x:c r="F11" s="15" t="str">
        <x:v>Packet routing and network types simulation</x:v>
      </x:c>
      <x:c r="G11" s="15" t="str">
        <x:v>Guided network and protocol lab</x:v>
      </x:c>
      <x:c r="H11" s="15" t="str">
        <x:v>Authentication encryption and access workshop</x:v>
      </x:c>
      <x:c r="I11" s="15" t="n">
        <x:v>5</x:v>
      </x:c>
      <x:c r="J11" s="15" t="n">
        <x:v>0</x:v>
      </x:c>
    </x:row>
    <x:row r="12" ht="36" customHeight="1">
      <x:c r="A12" s="16" t="str">
        <x:v>IBDS</x:v>
      </x:c>
      <x:c r="B12" s="16" t="n">
        <x:v>8</x:v>
      </x:c>
      <x:c r="C12" s="16" t="str">
        <x:v>ibds-26-s04</x:v>
      </x:c>
      <x:c r="D12" s="16" t="str">
        <x:v>Read a Canadian incident case within threat assessment</x:v>
      </x:c>
      <x:c r="E12" s="16" t="str">
        <x:v>Build threat model and prioritise controls</x:v>
      </x:c>
      <x:c r="F12" s="16" t="str">
        <x:v>Independent explanation and scenario switch</x:v>
      </x:c>
      <x:c r="G12" s="16" t="str">
        <x:v>Revise; compare two source perspectives</x:v>
      </x:c>
      <x:c r="H12" s="16" t="str">
        <x:v>Flex: routing repair and delayed retrieval</x:v>
      </x:c>
      <x:c r="I12" s="16" t="n">
        <x:v>4</x:v>
      </x:c>
      <x:c r="J12" s="16" t="n">
        <x:v>1</x:v>
      </x:c>
    </x:row>
    <x:row r="13" ht="36" customHeight="1">
      <x:c r="A13" s="15" t="str">
        <x:v>IBDS</x:v>
      </x:c>
      <x:c r="B13" s="15" t="n">
        <x:v>9</x:v>
      </x:c>
      <x:c r="C13" s="15" t="str">
        <x:v>ibds-26-s05</x:v>
      </x:c>
      <x:c r="D13" s="15" t="str">
        <x:v>Recall algorithm and computer components</x:v>
      </x:c>
      <x:c r="E13" s="15" t="str">
        <x:v>Model AI training inference and generated output</x:v>
      </x:c>
      <x:c r="F13" s="15" t="str">
        <x:v>Sensor-decision-actuator simulation</x:v>
      </x:c>
      <x:c r="G13" s="15" t="str">
        <x:v>Guided fault and oversight lab</x:v>
      </x:c>
      <x:c r="H13" s="15" t="str">
        <x:v>Read vehicle safety and learning research cases</x:v>
      </x:c>
      <x:c r="I13" s="15" t="n">
        <x:v>5</x:v>
      </x:c>
      <x:c r="J13" s="15" t="n">
        <x:v>0</x:v>
      </x:c>
    </x:row>
    <x:row r="14" ht="36" customHeight="1">
      <x:c r="A14" s="16" t="str">
        <x:v>IBDS</x:v>
      </x:c>
      <x:c r="B14" s="16" t="n">
        <x:v>10</x:v>
      </x:c>
      <x:c r="C14" s="16" t="str">
        <x:v>ibds-26-s05</x:v>
      </x:c>
      <x:c r="D14" s="16" t="str">
        <x:v>Compare responsibility and operational limits</x:v>
      </x:c>
      <x:c r="E14" s="16" t="str">
        <x:v>Develop safeguard argument using evidence</x:v>
      </x:c>
      <x:c r="F14" s="16" t="str">
        <x:v>Independent oversight recommendation</x:v>
      </x:c>
      <x:c r="G14" s="16" t="str">
        <x:v>Revise and defend under changed conditions</x:v>
      </x:c>
      <x:c r="H14" s="16" t="str">
        <x:v>Flex: delayed technical explanation</x:v>
      </x:c>
      <x:c r="I14" s="16" t="n">
        <x:v>4</x:v>
      </x:c>
      <x:c r="J14" s="16" t="n">
        <x:v>1</x:v>
      </x:c>
    </x:row>
    <x:row r="15" ht="36" customHeight="1">
      <x:c r="A15" s="15" t="str">
        <x:v>IBDS</x:v>
      </x:c>
      <x:c r="B15" s="15" t="n">
        <x:v>11</x:v>
      </x:c>
      <x:c r="C15" s="15" t="str">
        <x:v>ibds-26-s06</x:v>
      </x:c>
      <x:c r="D15" s="15" t="str">
        <x:v>Recall feedback loops; analyse media business models</x:v>
      </x:c>
      <x:c r="E15" s="15" t="str">
        <x:v>Trace misinformation and distinguish source types</x:v>
      </x:c>
      <x:c r="F15" s="15" t="str">
        <x:v>Teacher models cross-source synthesis</x:v>
      </x:c>
      <x:c r="G15" s="15" t="str">
        <x:v>Guided four-source grid</x:v>
      </x:c>
      <x:c r="H15" s="15" t="str">
        <x:v>Moderation hearing and cultural perspectives</x:v>
      </x:c>
      <x:c r="I15" s="15" t="n">
        <x:v>5</x:v>
      </x:c>
      <x:c r="J15" s="15" t="n">
        <x:v>0</x:v>
      </x:c>
    </x:row>
    <x:row r="16" ht="36" customHeight="1">
      <x:c r="A16" s="16" t="str">
        <x:v>IBDS</x:v>
      </x:c>
      <x:c r="B16" s="16" t="n">
        <x:v>12</x:v>
      </x:c>
      <x:c r="C16" s="16" t="str">
        <x:v>ibds-26-s06</x:v>
      </x:c>
      <x:c r="D16" s="16" t="str">
        <x:v>Write an argument plan organised by claims</x:v>
      </x:c>
      <x:c r="E16" s="16" t="str">
        <x:v>Timed source-based response section</x:v>
      </x:c>
      <x:c r="F16" s="16" t="str">
        <x:v>Independent synthesis and defence</x:v>
      </x:c>
      <x:c r="G16" s="16" t="str">
        <x:v>Revision using markscheme language</x:v>
      </x:c>
      <x:c r="H16" s="16" t="str">
        <x:v>Flex: source evaluation repair</x:v>
      </x:c>
      <x:c r="I16" s="16" t="n">
        <x:v>4</x:v>
      </x:c>
      <x:c r="J16" s="16" t="n">
        <x:v>1</x:v>
      </x:c>
    </x:row>
    <x:row r="17" ht="36" customHeight="1">
      <x:c r="A17" s="15" t="str">
        <x:v>IBDS</x:v>
      </x:c>
      <x:c r="B17" s="15" t="n">
        <x:v>13</x:v>
      </x:c>
      <x:c r="C17" s="15" t="str">
        <x:v>ibds-26-s07</x:v>
      </x:c>
      <x:c r="D17" s="15" t="str">
        <x:v>Recall hardware and network constraints</x:v>
      </x:c>
      <x:c r="E17" s="15" t="str">
        <x:v>Interpret IEA evidence and projection assumptions</x:v>
      </x:c>
      <x:c r="F17" s="15" t="str">
        <x:v>Resource allocation simulation</x:v>
      </x:c>
      <x:c r="G17" s="15" t="str">
        <x:v>Guided forecast and evidence lab</x:v>
      </x:c>
      <x:c r="H17" s="15" t="str">
        <x:v>Compare community stakeholder perspectives</x:v>
      </x:c>
      <x:c r="I17" s="15" t="n">
        <x:v>5</x:v>
      </x:c>
      <x:c r="J17" s="15" t="n">
        <x:v>0</x:v>
      </x:c>
    </x:row>
    <x:row r="18" ht="36" customHeight="1">
      <x:c r="A18" s="16" t="str">
        <x:v>IBDS</x:v>
      </x:c>
      <x:c r="B18" s="16" t="n">
        <x:v>14</x:v>
      </x:c>
      <x:c r="C18" s="16" t="str">
        <x:v>ibds-26-s07</x:v>
      </x:c>
      <x:c r="D18" s="16" t="str">
        <x:v>Write conditional policy options</x:v>
      </x:c>
      <x:c r="E18" s="16" t="str">
        <x:v>Source synthesis and IA question clinic</x:v>
      </x:c>
      <x:c r="F18" s="16" t="str">
        <x:v>Independent infrastructure brief</x:v>
      </x:c>
      <x:c r="G18" s="16" t="str">
        <x:v>Revise and transfer to device life cycle</x:v>
      </x:c>
      <x:c r="H18" s="16" t="str">
        <x:v>Flex: chart interpretation and catch-up</x:v>
      </x:c>
      <x:c r="I18" s="16" t="n">
        <x:v>4</x:v>
      </x:c>
      <x:c r="J18" s="16" t="n">
        <x:v>1</x:v>
      </x:c>
    </x:row>
    <x:row r="19" ht="36" customHeight="1">
      <x:c r="A19" s="15" t="str">
        <x:v>IBDS</x:v>
      </x:c>
      <x:c r="B19" s="15" t="n">
        <x:v>15</x:v>
      </x:c>
      <x:c r="C19" s="15" t="str">
        <x:v>ibds-26-s08</x:v>
      </x:c>
      <x:c r="D19" s="15" t="str">
        <x:v>Audit context coverage and personal inquiry interests</x:v>
      </x:c>
      <x:c r="E19" s="15" t="str">
        <x:v>Compare feasible and unmanageable questions</x:v>
      </x:c>
      <x:c r="F19" s="15" t="str">
        <x:v>Source search evaluation and citation clinic</x:v>
      </x:c>
      <x:c r="G19" s="15" t="str">
        <x:v>Guided proposal conference</x:v>
      </x:c>
      <x:c r="H19" s="15" t="str">
        <x:v>Mechanism and stakeholder evidence planning</x:v>
      </x:c>
      <x:c r="I19" s="15" t="n">
        <x:v>5</x:v>
      </x:c>
      <x:c r="J19" s="15" t="n">
        <x:v>0</x:v>
      </x:c>
    </x:row>
    <x:row r="20" ht="36" customHeight="1">
      <x:c r="A20" s="16" t="str">
        <x:v>IBDS</x:v>
      </x:c>
      <x:c r="B20" s="16" t="n">
        <x:v>16</x:v>
      </x:c>
      <x:c r="C20" s="16" t="str">
        <x:v>ibds-26-s08</x:v>
      </x:c>
      <x:c r="D20" s="16" t="str">
        <x:v>Construct analytical storyboard</x:v>
      </x:c>
      <x:c r="E20" s="16" t="str">
        <x:v>Record a short practice segment with citations</x:v>
      </x:c>
      <x:c r="F20" s="16" t="str">
        <x:v>Independent proposal and source defence</x:v>
      </x:c>
      <x:c r="G20" s="16" t="str">
        <x:v>Revise question and next-semester research plan</x:v>
      </x:c>
      <x:c r="H20" s="16" t="str">
        <x:v>Flex: individual support and source replacement</x:v>
      </x:c>
      <x:c r="I20" s="16" t="n">
        <x:v>4</x:v>
      </x:c>
      <x:c r="J20" s="16" t="n">
        <x:v>1</x:v>
      </x:c>
    </x:row>
    <x:row r="21" ht="36" customHeight="1">
      <x:c r="A21" s="15" t="str">
        <x:v>IBDS</x:v>
      </x:c>
      <x:c r="B21" s="15" t="n">
        <x:v>17</x:v>
      </x:c>
      <x:c r="C21" s="15" t="str">
        <x:v>ibds-26-s09</x:v>
      </x:c>
      <x:c r="D21" s="15" t="str">
        <x:v>Diagnostic retrieval across all content areas</x:v>
      </x:c>
      <x:c r="E21" s="15" t="str">
        <x:v>Paper 1 section planning and individual attempt</x:v>
      </x:c>
      <x:c r="F21" s="15" t="str">
        <x:v>Paper 1 review and targeted repair</x:v>
      </x:c>
      <x:c r="G21" s="15" t="str">
        <x:v>Paper 2 source comparison clinic</x:v>
      </x:c>
      <x:c r="H21" s="15" t="str">
        <x:v>Timed Paper 2 sections within 70 minutes</x:v>
      </x:c>
      <x:c r="I21" s="15" t="n">
        <x:v>5</x:v>
      </x:c>
      <x:c r="J21" s="15" t="n">
        <x:v>0</x:v>
      </x:c>
    </x:row>
    <x:row r="22" ht="36" customHeight="1">
      <x:c r="A22" s="16" t="str">
        <x:v>IBDS</x:v>
      </x:c>
      <x:c r="B22" s="16" t="n">
        <x:v>18</x:v>
      </x:c>
      <x:c r="C22" s="16" t="str">
        <x:v>ibds-26-s09</x:v>
      </x:c>
      <x:c r="D22" s="16" t="str">
        <x:v>Individual defence and transfer check</x:v>
      </x:c>
      <x:c r="E22" s="16" t="str">
        <x:v>Curate strongest revised evidence</x:v>
      </x:c>
      <x:c r="F22" s="16" t="str">
        <x:v>Semester conference and next-step target</x:v>
      </x:c>
      <x:c r="G22" s="16" t="str">
        <x:v>IA and content handover to next semester</x:v>
      </x:c>
      <x:c r="H22" s="16" t="str">
        <x:v>Flex: reassessment and missed evidence</x:v>
      </x:c>
      <x:c r="I22" s="16" t="n">
        <x:v>4</x:v>
      </x:c>
      <x:c r="J22" s="16" t="n">
        <x:v>1</x:v>
      </x:c>
    </x:row>
    <x:row r="23" ht="36" customHeight="1">
      <x:c r="A23" s="15" t="str">
        <x:v>MM12</x:v>
      </x:c>
      <x:c r="B23" s="15" t="n">
        <x:v>1</x:v>
      </x:c>
      <x:c r="C23" s="15" t="str">
        <x:v>mm12-26-s01</x:v>
      </x:c>
      <x:c r="D23" s="15" t="str">
        <x:v>File and software baseline; introduce audience brief</x:v>
      </x:c>
      <x:c r="E23" s="15" t="str">
        <x:v>Real-screen layer and mask demonstration</x:v>
      </x:c>
      <x:c r="F23" s="15" t="str">
        <x:v>Guided hoodie practice with purpose and hierarchy</x:v>
      </x:c>
      <x:c r="G23" s="15" t="str">
        <x:v>Checkpoint and career-pathway sample</x:v>
      </x:c>
      <x:c r="H23" s="15" t="str">
        <x:v>Transform lighting and folds lab</x:v>
      </x:c>
      <x:c r="I23" s="15" t="n">
        <x:v>5</x:v>
      </x:c>
      <x:c r="J23" s="15" t="n">
        <x:v>0</x:v>
      </x:c>
    </x:row>
    <x:row r="24" ht="36" customHeight="1">
      <x:c r="A24" s="16" t="str">
        <x:v>MM12</x:v>
      </x:c>
      <x:c r="B24" s="16" t="n">
        <x:v>2</x:v>
      </x:c>
      <x:c r="C24" s="16" t="str">
        <x:v>mm12-26-s01</x:v>
      </x:c>
      <x:c r="D24" s="16" t="str">
        <x:v>Mini critique; compare weak and strong integration</x:v>
      </x:c>
      <x:c r="E24" s="16" t="str">
        <x:v>Independent new-surface mock-up</x:v>
      </x:c>
      <x:c r="F24" s="16" t="str">
        <x:v>Creative defence and source-file review</x:v>
      </x:c>
      <x:c r="G24" s="16" t="str">
        <x:v>Revision and export</x:v>
      </x:c>
      <x:c r="H24" s="16" t="str">
        <x:v>Flex: software repair and delayed mask task</x:v>
      </x:c>
      <x:c r="I24" s="16" t="n">
        <x:v>4</x:v>
      </x:c>
      <x:c r="J24" s="16" t="n">
        <x:v>1</x:v>
      </x:c>
    </x:row>
    <x:row r="25" ht="36" customHeight="1">
      <x:c r="A25" s="15" t="str">
        <x:v>MM12</x:v>
      </x:c>
      <x:c r="B25" s="15" t="n">
        <x:v>3</x:v>
      </x:c>
      <x:c r="C25" s="15" t="str">
        <x:v>mm12-26-s02</x:v>
      </x:c>
      <x:c r="D25" s="15" t="str">
        <x:v>Retrieve masks and transforms; analyse visual meaning</x:v>
      </x:c>
      <x:c r="E25" s="15" t="str">
        <x:v>Demonstrate light and perspective with genuine UI</x:v>
      </x:c>
      <x:c r="F25" s="15" t="str">
        <x:v>Moon Chair guided lab</x:v>
      </x:c>
      <x:c r="G25" s="15" t="str">
        <x:v>Checkpoint and visual analysis conversation</x:v>
      </x:c>
      <x:c r="H25" s="15" t="str">
        <x:v>Student thumbnail concepts and asset plan</x:v>
      </x:c>
      <x:c r="I25" s="15" t="n">
        <x:v>5</x:v>
      </x:c>
      <x:c r="J25" s="15" t="n">
        <x:v>0</x:v>
      </x:c>
    </x:row>
    <x:row r="26" ht="36" customHeight="1">
      <x:c r="A26" s="16" t="str">
        <x:v>MM12</x:v>
      </x:c>
      <x:c r="B26" s="16" t="n">
        <x:v>4</x:v>
      </x:c>
      <x:c r="C26" s="16" t="str">
        <x:v>mm12-26-s02</x:v>
      </x:c>
      <x:c r="D26" s="16" t="str">
        <x:v>Original composite production</x:v>
      </x:c>
      <x:c r="E26" s="16" t="str">
        <x:v>Critique against light depth and message</x:v>
      </x:c>
      <x:c r="F26" s="16" t="str">
        <x:v>Independent repair and creative defence</x:v>
      </x:c>
      <x:c r="G26" s="16" t="str">
        <x:v>Revision and portfolio capture</x:v>
      </x:c>
      <x:c r="H26" s="16" t="str">
        <x:v>Flex: delayed new-image transfer</x:v>
      </x:c>
      <x:c r="I26" s="16" t="n">
        <x:v>4</x:v>
      </x:c>
      <x:c r="J26" s="16" t="n">
        <x:v>1</x:v>
      </x:c>
    </x:row>
    <x:row r="27" ht="28" customHeight="1">
      <x:c r="A27" s="15" t="str">
        <x:v>MM12</x:v>
      </x:c>
      <x:c r="B27" s="15" t="n">
        <x:v>5</x:v>
      </x:c>
      <x:c r="C27" s="15" t="str">
        <x:v>mm12-26-s03</x:v>
      </x:c>
      <x:c r="D27" s="15" t="str">
        <x:v>Camera care and shot-planning demo</x:v>
      </x:c>
      <x:c r="E27" s="15" t="str">
        <x:v>Exposure and tripod rotation</x:v>
      </x:c>
      <x:c r="F27" s="15" t="str">
        <x:v>Lighting tests and contact sheet</x:v>
      </x:c>
      <x:c r="G27" s="15" t="str">
        <x:v>Guided critique of image meaning</x:v>
      </x:c>
      <x:c r="H27" s="15" t="str">
        <x:v>Original asset capture rotation</x:v>
      </x:c>
      <x:c r="I27" s="15" t="n">
        <x:v>5</x:v>
      </x:c>
      <x:c r="J27" s="15" t="n">
        <x:v>0</x:v>
      </x:c>
    </x:row>
    <x:row r="28" ht="36" customHeight="1">
      <x:c r="A28" s="16" t="str">
        <x:v>MM12</x:v>
      </x:c>
      <x:c r="B28" s="16" t="n">
        <x:v>6</x:v>
      </x:c>
      <x:c r="C28" s="16" t="str">
        <x:v>mm12-26-s03</x:v>
      </x:c>
      <x:c r="D28" s="16" t="str">
        <x:v>Build composite using owned photograph</x:v>
      </x:c>
      <x:c r="E28" s="16" t="str">
        <x:v>Audience and message critique</x:v>
      </x:c>
      <x:c r="F28" s="16" t="str">
        <x:v>Independent image and capture explanation</x:v>
      </x:c>
      <x:c r="G28" s="16" t="str">
        <x:v>Revision and export package</x:v>
      </x:c>
      <x:c r="H28" s="16" t="str">
        <x:v>Flex: re-shoot and skill repair</x:v>
      </x:c>
      <x:c r="I28" s="16" t="n">
        <x:v>4</x:v>
      </x:c>
      <x:c r="J28" s="16" t="n">
        <x:v>1</x:v>
      </x:c>
    </x:row>
    <x:row r="29" ht="36" customHeight="1">
      <x:c r="A29" s="15" t="str">
        <x:v>MM12</x:v>
      </x:c>
      <x:c r="B29" s="15" t="n">
        <x:v>7</x:v>
      </x:c>
      <x:c r="C29" s="15" t="str">
        <x:v>mm12-26-s04</x:v>
      </x:c>
      <x:c r="D29" s="15" t="str">
        <x:v>Read client brief and compare campaign precedents</x:v>
      </x:c>
      <x:c r="E29" s="15" t="str">
        <x:v>Typography hierarchy and colour demonstration</x:v>
      </x:c>
      <x:c r="F29" s="15" t="str">
        <x:v>Guided layout variants</x:v>
      </x:c>
      <x:c r="G29" s="15" t="str">
        <x:v>Brief conference and feedback plan</x:v>
      </x:c>
      <x:c r="H29" s="15" t="str">
        <x:v>Static campaign production</x:v>
      </x:c>
      <x:c r="I29" s="15" t="n">
        <x:v>5</x:v>
      </x:c>
      <x:c r="J29" s="15" t="n">
        <x:v>0</x:v>
      </x:c>
    </x:row>
    <x:row r="30" ht="36" customHeight="1">
      <x:c r="A30" s="16" t="str">
        <x:v>MM12</x:v>
      </x:c>
      <x:c r="B30" s="16" t="n">
        <x:v>8</x:v>
      </x:c>
      <x:c r="C30" s="16" t="str">
        <x:v>mm12-26-s04</x:v>
      </x:c>
      <x:c r="D30" s="16" t="str">
        <x:v>Peer audience test and documented findings</x:v>
      </x:c>
      <x:c r="E30" s="16" t="str">
        <x:v>Revise message hierarchy and access</x:v>
      </x:c>
      <x:c r="F30" s="16" t="str">
        <x:v>Independent campaign submission and defence</x:v>
      </x:c>
      <x:c r="G30" s="16" t="str">
        <x:v>Package editable files assets and exports</x:v>
      </x:c>
      <x:c r="H30" s="16" t="str">
        <x:v>Flex: delayed layout task and repair</x:v>
      </x:c>
      <x:c r="I30" s="16" t="n">
        <x:v>4</x:v>
      </x:c>
      <x:c r="J30" s="16" t="n">
        <x:v>1</x:v>
      </x:c>
    </x:row>
    <x:row r="31" ht="28" customHeight="1">
      <x:c r="A31" s="15" t="str">
        <x:v>MM12</x:v>
      </x:c>
      <x:c r="B31" s="15" t="n">
        <x:v>9</x:v>
      </x:c>
      <x:c r="C31" s="15" t="str">
        <x:v>mm12-26-s05</x:v>
      </x:c>
      <x:c r="D31" s="15" t="str">
        <x:v>Motion baseline and reference analysis</x:v>
      </x:c>
      <x:c r="E31" s="15" t="str">
        <x:v>Real-screen keyframe demonstration</x:v>
      </x:c>
      <x:c r="F31" s="15" t="str">
        <x:v>Guided easing and timing lab</x:v>
      </x:c>
      <x:c r="G31" s="15" t="str">
        <x:v>Storyboard checkpoint</x:v>
      </x:c>
      <x:c r="H31" s="15" t="str">
        <x:v>Animate existing campaign artwork</x:v>
      </x:c>
      <x:c r="I31" s="15" t="n">
        <x:v>5</x:v>
      </x:c>
      <x:c r="J31" s="15" t="n">
        <x:v>0</x:v>
      </x:c>
    </x:row>
    <x:row r="32" ht="28" customHeight="1">
      <x:c r="A32" s="16" t="str">
        <x:v>MM12</x:v>
      </x:c>
      <x:c r="B32" s="16" t="n">
        <x:v>10</x:v>
      </x:c>
      <x:c r="C32" s="16" t="str">
        <x:v>mm12-26-s05</x:v>
      </x:c>
      <x:c r="D32" s="16" t="str">
        <x:v>Critique rhythm and visual meaning</x:v>
      </x:c>
      <x:c r="E32" s="16" t="str">
        <x:v>Independent silent advertisement</x:v>
      </x:c>
      <x:c r="F32" s="16" t="str">
        <x:v>Explain edit decisions and revise</x:v>
      </x:c>
      <x:c r="G32" s="16" t="str">
        <x:v>Export and organise project</x:v>
      </x:c>
      <x:c r="H32" s="16" t="str">
        <x:v>Flex: delayed animation transfer</x:v>
      </x:c>
      <x:c r="I32" s="16" t="n">
        <x:v>4</x:v>
      </x:c>
      <x:c r="J32" s="16" t="n">
        <x:v>1</x:v>
      </x:c>
    </x:row>
    <x:row r="33" ht="36" customHeight="1">
      <x:c r="A33" s="15" t="str">
        <x:v>MM12</x:v>
      </x:c>
      <x:c r="B33" s="15" t="n">
        <x:v>11</x:v>
      </x:c>
      <x:c r="C33" s="15" t="str">
        <x:v>mm12-26-s06</x:v>
      </x:c>
      <x:c r="D33" s="15" t="str">
        <x:v>Listen and compare sound meaning across contexts</x:v>
      </x:c>
      <x:c r="E33" s="15" t="str">
        <x:v>Demonstrate recording levels and microphone placement</x:v>
      </x:c>
      <x:c r="F33" s="15" t="str">
        <x:v>Guided Foley and narration capture</x:v>
      </x:c>
      <x:c r="G33" s="15" t="str">
        <x:v>Audio edit and source-rights checkpoint</x:v>
      </x:c>
      <x:c r="H33" s="15" t="str">
        <x:v>Construct an original sound story</x:v>
      </x:c>
      <x:c r="I33" s="15" t="n">
        <x:v>5</x:v>
      </x:c>
      <x:c r="J33" s="15" t="n">
        <x:v>0</x:v>
      </x:c>
    </x:row>
    <x:row r="34" ht="36" customHeight="1">
      <x:c r="A34" s="16" t="str">
        <x:v>MM12</x:v>
      </x:c>
      <x:c r="B34" s="16" t="n">
        <x:v>12</x:v>
      </x:c>
      <x:c r="C34" s="16" t="str">
        <x:v>mm12-26-s06</x:v>
      </x:c>
      <x:c r="D34" s="16" t="str">
        <x:v>Add two treatments to the same image sequence</x:v>
      </x:c>
      <x:c r="E34" s="16" t="str">
        <x:v>Critique intelligibility and meaning</x:v>
      </x:c>
      <x:c r="F34" s="16" t="str">
        <x:v>Independent sound product and explanation</x:v>
      </x:c>
      <x:c r="G34" s="16" t="str">
        <x:v>Revision with transcript and asset log</x:v>
      </x:c>
      <x:c r="H34" s="16" t="str">
        <x:v>Flex: re-record and delayed audio repair</x:v>
      </x:c>
      <x:c r="I34" s="16" t="n">
        <x:v>4</x:v>
      </x:c>
      <x:c r="J34" s="16" t="n">
        <x:v>1</x:v>
      </x:c>
    </x:row>
    <x:row r="35" ht="36" customHeight="1">
      <x:c r="A35" s="15" t="str">
        <x:v>MM12</x:v>
      </x:c>
      <x:c r="B35" s="15" t="n">
        <x:v>13</x:v>
      </x:c>
      <x:c r="C35" s="15" t="str">
        <x:v>mm12-26-s07</x:v>
      </x:c>
      <x:c r="D35" s="15" t="str">
        <x:v>Compare 2D and 3D communication options</x:v>
      </x:c>
      <x:c r="E35" s="15" t="str">
        <x:v>Demonstrate scale form and material in installed software</x:v>
      </x:c>
      <x:c r="F35" s="15" t="str">
        <x:v>Guided single-object asset lab</x:v>
      </x:c>
      <x:c r="G35" s="15" t="str">
        <x:v>Lighting and camera checkpoint</x:v>
      </x:c>
      <x:c r="H35" s="15" t="str">
        <x:v>Integrate asset into motion sequence</x:v>
      </x:c>
      <x:c r="I35" s="15" t="n">
        <x:v>5</x:v>
      </x:c>
      <x:c r="J35" s="15" t="n">
        <x:v>0</x:v>
      </x:c>
    </x:row>
    <x:row r="36" ht="36" customHeight="1">
      <x:c r="A36" s="16" t="str">
        <x:v>MM12</x:v>
      </x:c>
      <x:c r="B36" s="16" t="n">
        <x:v>14</x:v>
      </x:c>
      <x:c r="C36" s="16" t="str">
        <x:v>mm12-26-s07</x:v>
      </x:c>
      <x:c r="D36" s="16" t="str">
        <x:v>Add purposeful sound and captions</x:v>
      </x:c>
      <x:c r="E36" s="16" t="str">
        <x:v>Critique communication and production cost</x:v>
      </x:c>
      <x:c r="F36" s="16" t="str">
        <x:v>Independent spot and method defence</x:v>
      </x:c>
      <x:c r="G36" s="16" t="str">
        <x:v>Revise and package sources</x:v>
      </x:c>
      <x:c r="H36" s="16" t="str">
        <x:v>Flex: use 2D fallback or deepen motion</x:v>
      </x:c>
      <x:c r="I36" s="16" t="n">
        <x:v>4</x:v>
      </x:c>
      <x:c r="J36" s="16" t="n">
        <x:v>1</x:v>
      </x:c>
    </x:row>
    <x:row r="37" ht="36" customHeight="1">
      <x:c r="A37" s="15" t="str">
        <x:v>MM12</x:v>
      </x:c>
      <x:c r="B37" s="15" t="n">
        <x:v>15</x:v>
      </x:c>
      <x:c r="C37" s="15" t="str">
        <x:v>mm12-26-s08</x:v>
      </x:c>
      <x:c r="D37" s="15" t="str">
        <x:v>Team brief roles and individual responsibilities</x:v>
      </x:c>
      <x:c r="E37" s="15" t="str">
        <x:v>Analyse precedents and cultural assumptions</x:v>
      </x:c>
      <x:c r="F37" s="15" t="str">
        <x:v>Treatment and asset audit</x:v>
      </x:c>
      <x:c r="G37" s="15" t="str">
        <x:v>Production review with individual checkpoint</x:v>
      </x:c>
      <x:c r="H37" s="15" t="str">
        <x:v>Team production and handovers</x:v>
      </x:c>
      <x:c r="I37" s="15" t="n">
        <x:v>5</x:v>
      </x:c>
      <x:c r="J37" s="15" t="n">
        <x:v>0</x:v>
      </x:c>
    </x:row>
    <x:row r="38" ht="36" customHeight="1">
      <x:c r="A38" s="16" t="str">
        <x:v>MM12</x:v>
      </x:c>
      <x:c r="B38" s="16" t="n">
        <x:v>16</x:v>
      </x:c>
      <x:c r="C38" s="16" t="str">
        <x:v>mm12-26-s08</x:v>
      </x:c>
      <x:c r="D38" s="16" t="str">
        <x:v>Audience test and access checks</x:v>
      </x:c>
      <x:c r="E38" s="16" t="str">
        <x:v>Implement change request</x:v>
      </x:c>
      <x:c r="F38" s="16" t="str">
        <x:v>Campaign delivery and individual defence</x:v>
      </x:c>
      <x:c r="G38" s="16" t="str">
        <x:v>Revision and source-file handover</x:v>
      </x:c>
      <x:c r="H38" s="16" t="str">
        <x:v>Flex: collaboration repair and missing individual evidence</x:v>
      </x:c>
      <x:c r="I38" s="16" t="n">
        <x:v>4</x:v>
      </x:c>
      <x:c r="J38" s="16" t="n">
        <x:v>1</x:v>
      </x:c>
    </x:row>
    <x:row r="39" ht="36" customHeight="1">
      <x:c r="A39" s="15" t="str">
        <x:v>MM12</x:v>
      </x:c>
      <x:c r="B39" s="15" t="n">
        <x:v>17</x:v>
      </x:c>
      <x:c r="C39" s="15" t="str">
        <x:v>mm12-26-s09</x:v>
      </x:c>
      <x:c r="D39" s="15" t="str">
        <x:v>Audit portfolio gaps against outcomes</x:v>
      </x:c>
      <x:c r="E39" s="15" t="str">
        <x:v>Compare two education or career pathways</x:v>
      </x:c>
      <x:c r="F39" s="15" t="str">
        <x:v>Curate strongest process and product evidence</x:v>
      </x:c>
      <x:c r="G39" s="15" t="str">
        <x:v>Guided portfolio review</x:v>
      </x:c>
      <x:c r="H39" s="15" t="str">
        <x:v>Independent new-brief edit task</x:v>
      </x:c>
      <x:c r="I39" s="15" t="n">
        <x:v>5</x:v>
      </x:c>
      <x:c r="J39" s="15" t="n">
        <x:v>0</x:v>
      </x:c>
    </x:row>
    <x:row r="40" ht="36" customHeight="1">
      <x:c r="A40" s="16" t="str">
        <x:v>MM12</x:v>
      </x:c>
      <x:c r="B40" s="16" t="n">
        <x:v>18</x:v>
      </x:c>
      <x:c r="C40" s="16" t="str">
        <x:v>mm12-26-s09</x:v>
      </x:c>
      <x:c r="D40" s="16" t="str">
        <x:v>Portfolio production and access checks</x:v>
      </x:c>
      <x:c r="E40" s="16" t="str">
        <x:v>Individual defence and next-step plan</x:v>
      </x:c>
      <x:c r="F40" s="16" t="str">
        <x:v>Final portfolio delivery</x:v>
      </x:c>
      <x:c r="G40" s="16" t="str">
        <x:v>Reassessment and transition</x:v>
      </x:c>
      <x:c r="H40" s="16" t="str">
        <x:v>Flex: missing evidence and portfolio repair</x:v>
      </x:c>
      <x:c r="I40" s="16" t="n">
        <x:v>4</x:v>
      </x:c>
      <x:c r="J40" s="16" t="n">
        <x:v>1</x:v>
      </x:c>
    </x:row>
    <x:row r="41" ht="36" customHeight="1">
      <x:c r="A41" s="15" t="str">
        <x:v>COM11</x:v>
      </x:c>
      <x:c r="B41" s="15" t="n">
        <x:v>1</x:v>
      </x:c>
      <x:c r="C41" s="15" t="str">
        <x:v>com11-26-s01</x:v>
      </x:c>
      <x:c r="D41" s="15" t="str">
        <x:v>Baseline and communication-history object discussion</x:v>
      </x:c>
      <x:c r="E41" s="15" t="str">
        <x:v>Compare industry roles and personal strengths</x:v>
      </x:c>
      <x:c r="F41" s="15" t="str">
        <x:v>Paper facade design brief</x:v>
      </x:c>
      <x:c r="G41" s="15" t="str">
        <x:v>Guided materials and life-cycle mini-lab</x:v>
      </x:c>
      <x:c r="H41" s="15" t="str">
        <x:v>Safe hand-tool and assembly practice</x:v>
      </x:c>
      <x:c r="I41" s="15" t="n">
        <x:v>5</x:v>
      </x:c>
      <x:c r="J41" s="15" t="n">
        <x:v>0</x:v>
      </x:c>
    </x:row>
    <x:row r="42" ht="36" customHeight="1">
      <x:c r="A42" s="16" t="str">
        <x:v>COM11</x:v>
      </x:c>
      <x:c r="B42" s="16" t="n">
        <x:v>2</x:v>
      </x:c>
      <x:c r="C42" s="16" t="str">
        <x:v>com11-26-s01</x:v>
      </x:c>
      <x:c r="D42" s="16" t="str">
        <x:v>Prototype facade and graphic message</x:v>
      </x:c>
      <x:c r="E42" s="16" t="str">
        <x:v>Peer audience test</x:v>
      </x:c>
      <x:c r="F42" s="16" t="str">
        <x:v>Individual brief and making explanation</x:v>
      </x:c>
      <x:c r="G42" s="16" t="str">
        <x:v>Revise and photograph starting point</x:v>
      </x:c>
      <x:c r="H42" s="16" t="str">
        <x:v>Flex: re-entry and safety repair</x:v>
      </x:c>
      <x:c r="I42" s="16" t="n">
        <x:v>4</x:v>
      </x:c>
      <x:c r="J42" s="16" t="n">
        <x:v>1</x:v>
      </x:c>
    </x:row>
    <x:row r="43" ht="28" customHeight="1">
      <x:c r="A43" s="15" t="str">
        <x:v>COM11</x:v>
      </x:c>
      <x:c r="B43" s="15" t="n">
        <x:v>3</x:v>
      </x:c>
      <x:c r="C43" s="15" t="str">
        <x:v>com11-26-s02</x:v>
      </x:c>
      <x:c r="D43" s="15" t="str">
        <x:v>Retrieve audience brief; study signs</x:v>
      </x:c>
      <x:c r="E43" s="15" t="str">
        <x:v>Demonstrate hierarchy colour and type</x:v>
      </x:c>
      <x:c r="F43" s="15" t="str">
        <x:v>Guided design and output lab</x:v>
      </x:c>
      <x:c r="G43" s="15" t="str">
        <x:v>Paper proof and viewing-distance test</x:v>
      </x:c>
      <x:c r="H43" s="15" t="str">
        <x:v>Develop personal house identity</x:v>
      </x:c>
      <x:c r="I43" s="15" t="n">
        <x:v>5</x:v>
      </x:c>
      <x:c r="J43" s="15" t="n">
        <x:v>0</x:v>
      </x:c>
    </x:row>
    <x:row r="44" ht="36" customHeight="1">
      <x:c r="A44" s="16" t="str">
        <x:v>COM11</x:v>
      </x:c>
      <x:c r="B44" s="16" t="n">
        <x:v>4</x:v>
      </x:c>
      <x:c r="C44" s="16" t="str">
        <x:v>com11-26-s02</x:v>
      </x:c>
      <x:c r="D44" s="16" t="str">
        <x:v>Produce coordinated digital sign assets</x:v>
      </x:c>
      <x:c r="E44" s="16" t="str">
        <x:v>Peer critique against message and access</x:v>
      </x:c>
      <x:c r="F44" s="16" t="str">
        <x:v>Independent signage kit and rationale</x:v>
      </x:c>
      <x:c r="G44" s="16" t="str">
        <x:v>Revise; store files for fabrication</x:v>
      </x:c>
      <x:c r="H44" s="16" t="str">
        <x:v>Flex: delayed graphic transfer</x:v>
      </x:c>
      <x:c r="I44" s="16" t="n">
        <x:v>4</x:v>
      </x:c>
      <x:c r="J44" s="16" t="n">
        <x:v>1</x:v>
      </x:c>
    </x:row>
    <x:row r="45" ht="28" customHeight="1">
      <x:c r="A45" s="15" t="str">
        <x:v>COM11</x:v>
      </x:c>
      <x:c r="B45" s="15" t="n">
        <x:v>5</x:v>
      </x:c>
      <x:c r="C45" s="15" t="str">
        <x:v>com11-26-s03</x:v>
      </x:c>
      <x:c r="D45" s="15" t="str">
        <x:v>Camera care and tripod demonstration</x:v>
      </x:c>
      <x:c r="E45" s="15" t="str">
        <x:v>SLR exposure and composition rotation</x:v>
      </x:c>
      <x:c r="F45" s="15" t="str">
        <x:v>Scene lighting comparison</x:v>
      </x:c>
      <x:c r="G45" s="15" t="str">
        <x:v>Guided contact sheet and format lab</x:v>
      </x:c>
      <x:c r="H45" s="15" t="str">
        <x:v>Capture facade and material details</x:v>
      </x:c>
      <x:c r="I45" s="15" t="n">
        <x:v>5</x:v>
      </x:c>
      <x:c r="J45" s="15" t="n">
        <x:v>0</x:v>
      </x:c>
    </x:row>
    <x:row r="46" ht="36" customHeight="1">
      <x:c r="A46" s="16" t="str">
        <x:v>COM11</x:v>
      </x:c>
      <x:c r="B46" s="16" t="n">
        <x:v>6</x:v>
      </x:c>
      <x:c r="C46" s="16" t="str">
        <x:v>com11-26-s03</x:v>
      </x:c>
      <x:c r="D46" s="16" t="str">
        <x:v>Sequence photographs into a design story</x:v>
      </x:c>
      <x:c r="E46" s="16" t="str">
        <x:v>Critique image clarity and representation</x:v>
      </x:c>
      <x:c r="F46" s="16" t="str">
        <x:v>Independent photo story and explanation</x:v>
      </x:c>
      <x:c r="G46" s="16" t="str">
        <x:v>Reshoot and export</x:v>
      </x:c>
      <x:c r="H46" s="16" t="str">
        <x:v>Flex: camera access and delayed capture task</x:v>
      </x:c>
      <x:c r="I46" s="16" t="n">
        <x:v>4</x:v>
      </x:c>
      <x:c r="J46" s="16" t="n">
        <x:v>1</x:v>
      </x:c>
    </x:row>
    <x:row r="47" ht="36" customHeight="1">
      <x:c r="A47" s="15" t="str">
        <x:v>COM11</x:v>
      </x:c>
      <x:c r="B47" s="15" t="n">
        <x:v>7</x:v>
      </x:c>
      <x:c r="C47" s="15" t="str">
        <x:v>com11-26-s04</x:v>
      </x:c>
      <x:c r="D47" s="15" t="str">
        <x:v>Scale and measurement baseline</x:v>
      </x:c>
      <x:c r="E47" s="15" t="str">
        <x:v>Demonstrate units and modular wall model</x:v>
      </x:c>
      <x:c r="F47" s="15" t="str">
        <x:v>Guided orthographic and isometric lab</x:v>
      </x:c>
      <x:c r="G47" s="15" t="str">
        <x:v>Paper dimension and fit checkpoint</x:v>
      </x:c>
      <x:c r="H47" s="15" t="str">
        <x:v>Design roof walls and connectors</x:v>
      </x:c>
      <x:c r="I47" s="15" t="n">
        <x:v>5</x:v>
      </x:c>
      <x:c r="J47" s="15" t="n">
        <x:v>0</x:v>
      </x:c>
    </x:row>
    <x:row r="48" ht="36" customHeight="1">
      <x:c r="A48" s="16" t="str">
        <x:v>COM11</x:v>
      </x:c>
      <x:c r="B48" s="16" t="n">
        <x:v>8</x:v>
      </x:c>
      <x:c r="C48" s="16" t="str">
        <x:v>com11-26-s04</x:v>
      </x:c>
      <x:c r="D48" s="16" t="str">
        <x:v>Create annotated production drawings</x:v>
      </x:c>
      <x:c r="E48" s="16" t="str">
        <x:v>Peer buildability check</x:v>
      </x:c>
      <x:c r="F48" s="16" t="str">
        <x:v>Independent design package and defence</x:v>
      </x:c>
      <x:c r="G48" s="16" t="str">
        <x:v>Revise before machine queue</x:v>
      </x:c>
      <x:c r="H48" s="16" t="str">
        <x:v>Flex: modelling repair and dimension transfer</x:v>
      </x:c>
      <x:c r="I48" s="16" t="n">
        <x:v>4</x:v>
      </x:c>
      <x:c r="J48" s="16" t="n">
        <x:v>1</x:v>
      </x:c>
    </x:row>
    <x:row r="49" ht="36" customHeight="1">
      <x:c r="A49" s="15" t="str">
        <x:v>COM11</x:v>
      </x:c>
      <x:c r="B49" s="15" t="n">
        <x:v>9</x:v>
      </x:c>
      <x:c r="C49" s="15" t="str">
        <x:v>com11-26-s05</x:v>
      </x:c>
      <x:c r="D49" s="15" t="str">
        <x:v>Tool and material safety demonstrations</x:v>
      </x:c>
      <x:c r="E49" s="15" t="str">
        <x:v>Guided cutter station and paper proof</x:v>
      </x:c>
      <x:c r="F49" s="15" t="str">
        <x:v>Supervised printer or laser preparation</x:v>
      </x:c>
      <x:c r="G49" s="15" t="str">
        <x:v>Competency observation and coupon lab</x:v>
      </x:c>
      <x:c r="H49" s="15" t="str">
        <x:v>Measure and compare prototypes</x:v>
      </x:c>
      <x:c r="I49" s="15" t="n">
        <x:v>5</x:v>
      </x:c>
      <x:c r="J49" s="15" t="n">
        <x:v>0</x:v>
      </x:c>
    </x:row>
    <x:row r="50" ht="36" customHeight="1">
      <x:c r="A50" s="16" t="str">
        <x:v>COM11</x:v>
      </x:c>
      <x:c r="B50" s="16" t="n">
        <x:v>10</x:v>
      </x:c>
      <x:c r="C50" s="16" t="str">
        <x:v>com11-26-s05</x:v>
      </x:c>
      <x:c r="D50" s="16" t="str">
        <x:v>Revise CAD and production settings</x:v>
      </x:c>
      <x:c r="E50" s="16" t="str">
        <x:v>Document process and life-cycle trade-offs</x:v>
      </x:c>
      <x:c r="F50" s="16" t="str">
        <x:v>Individual prototype review and explanation</x:v>
      </x:c>
      <x:c r="G50" s="16" t="str">
        <x:v>Release approved parts to production queue</x:v>
      </x:c>
      <x:c r="H50" s="16" t="str">
        <x:v>Flex: machine downtime and re-testing</x:v>
      </x:c>
      <x:c r="I50" s="16" t="n">
        <x:v>4</x:v>
      </x:c>
      <x:c r="J50" s="16" t="n">
        <x:v>1</x:v>
      </x:c>
    </x:row>
    <x:row r="51" ht="36" customHeight="1">
      <x:c r="A51" s="15" t="str">
        <x:v>COM11</x:v>
      </x:c>
      <x:c r="B51" s="15" t="n">
        <x:v>11</x:v>
      </x:c>
      <x:c r="C51" s="15" t="str">
        <x:v>com11-26-s06</x:v>
      </x:c>
      <x:c r="D51" s="15" t="str">
        <x:v>Demonstrate approved low-voltage kit and limits</x:v>
      </x:c>
      <x:c r="E51" s="15" t="str">
        <x:v>Guided switch and LED assembly</x:v>
      </x:c>
      <x:c r="F51" s="15" t="str">
        <x:v>Fault-finding with safe prepared examples</x:v>
      </x:c>
      <x:c r="G51" s="15" t="str">
        <x:v>Prototype and technical diagram checkpoint</x:v>
      </x:c>
      <x:c r="H51" s="15" t="str">
        <x:v>Design access and cable routing</x:v>
      </x:c>
      <x:c r="I51" s="15" t="n">
        <x:v>5</x:v>
      </x:c>
      <x:c r="J51" s="15" t="n">
        <x:v>0</x:v>
      </x:c>
    </x:row>
    <x:row r="52" ht="36" customHeight="1">
      <x:c r="A52" s="16" t="str">
        <x:v>COM11</x:v>
      </x:c>
      <x:c r="B52" s="16" t="n">
        <x:v>12</x:v>
      </x:c>
      <x:c r="C52" s="16" t="str">
        <x:v>com11-26-s06</x:v>
      </x:c>
      <x:c r="D52" s="16" t="str">
        <x:v>Optional manual cam or sound feature</x:v>
      </x:c>
      <x:c r="E52" s="16" t="str">
        <x:v>Test with a user and document failure</x:v>
      </x:c>
      <x:c r="F52" s="16" t="str">
        <x:v>Individual working feature and explanation</x:v>
      </x:c>
      <x:c r="G52" s="16" t="str">
        <x:v>Revise mounts and final build plan</x:v>
      </x:c>
      <x:c r="H52" s="16" t="str">
        <x:v>Flex: repair; retain simple reliable core</x:v>
      </x:c>
      <x:c r="I52" s="16" t="n">
        <x:v>4</x:v>
      </x:c>
      <x:c r="J52" s="16" t="n">
        <x:v>1</x:v>
      </x:c>
    </x:row>
    <x:row r="53" ht="36" customHeight="1">
      <x:c r="A53" s="15" t="str">
        <x:v>COM11</x:v>
      </x:c>
      <x:c r="B53" s="15" t="n">
        <x:v>13</x:v>
      </x:c>
      <x:c r="C53" s="15" t="str">
        <x:v>com11-26-s07</x:v>
      </x:c>
      <x:c r="D53" s="15" t="str">
        <x:v>Approve scope dimensions roles and queue</x:v>
      </x:c>
      <x:c r="E53" s="15" t="str">
        <x:v>Build walls roof and structural connections</x:v>
      </x:c>
      <x:c r="F53" s="15" t="str">
        <x:v>Integrate approved lighting and accessible switch</x:v>
      </x:c>
      <x:c r="G53" s="15" t="str">
        <x:v>Construction and safety checkpoint</x:v>
      </x:c>
      <x:c r="H53" s="15" t="str">
        <x:v>Finish facade and add original signage</x:v>
      </x:c>
      <x:c r="I53" s="15" t="n">
        <x:v>5</x:v>
      </x:c>
      <x:c r="J53" s="15" t="n">
        <x:v>0</x:v>
      </x:c>
    </x:row>
    <x:row r="54" ht="36" customHeight="1">
      <x:c r="A54" s="16" t="str">
        <x:v>COM11</x:v>
      </x:c>
      <x:c r="B54" s="16" t="n">
        <x:v>14</x:v>
      </x:c>
      <x:c r="C54" s="16" t="str">
        <x:v>com11-26-s07</x:v>
      </x:c>
      <x:c r="D54" s="16" t="str">
        <x:v>Test stability function readability and service access</x:v>
      </x:c>
      <x:c r="E54" s="16" t="str">
        <x:v>Peer visitor test and documented revision</x:v>
      </x:c>
      <x:c r="F54" s="16" t="str">
        <x:v>Individual house demonstration and technical defence</x:v>
      </x:c>
      <x:c r="G54" s="16" t="str">
        <x:v>Capture final photos and technical package</x:v>
      </x:c>
      <x:c r="H54" s="16" t="str">
        <x:v>Flex: construction buffer and repairs</x:v>
      </x:c>
      <x:c r="I54" s="16" t="n">
        <x:v>4</x:v>
      </x:c>
      <x:c r="J54" s="16" t="n">
        <x:v>1</x:v>
      </x:c>
    </x:row>
    <x:row r="55" ht="36" customHeight="1">
      <x:c r="A55" s="15" t="str">
        <x:v>COM11</x:v>
      </x:c>
      <x:c r="B55" s="15" t="n">
        <x:v>15</x:v>
      </x:c>
      <x:c r="C55" s="15" t="str">
        <x:v>com11-26-s08</x:v>
      </x:c>
      <x:c r="D55" s="15" t="str">
        <x:v>Analyse concise process videos and plan audience</x:v>
      </x:c>
      <x:c r="E55" s="15" t="str">
        <x:v>Demonstrate safe video capture and shot variety</x:v>
      </x:c>
      <x:c r="F55" s="15" t="str">
        <x:v>Guided capture and edit lab</x:v>
      </x:c>
      <x:c r="G55" s="15" t="str">
        <x:v>Narration and soundtrack checkpoint</x:v>
      </x:c>
      <x:c r="H55" s="15" t="str">
        <x:v>Capture build details and interviews with permission</x:v>
      </x:c>
      <x:c r="I55" s="15" t="n">
        <x:v>5</x:v>
      </x:c>
      <x:c r="J55" s="15" t="n">
        <x:v>0</x:v>
      </x:c>
    </x:row>
    <x:row r="56" ht="36" customHeight="1">
      <x:c r="A56" s="16" t="str">
        <x:v>COM11</x:v>
      </x:c>
      <x:c r="B56" s="16" t="n">
        <x:v>16</x:v>
      </x:c>
      <x:c r="C56" s="16" t="str">
        <x:v>com11-26-s08</x:v>
      </x:c>
      <x:c r="D56" s="16" t="str">
        <x:v>Edit explanation with titles and audio</x:v>
      </x:c>
      <x:c r="E56" s="16" t="str">
        <x:v>Review clarity captions and compression</x:v>
      </x:c>
      <x:c r="F56" s="16" t="str">
        <x:v>Individual video contribution and final presentation</x:v>
      </x:c>
      <x:c r="G56" s="16" t="str">
        <x:v>Revise video and document delivery settings</x:v>
      </x:c>
      <x:c r="H56" s="16" t="str">
        <x:v>Flex: reshoot and export repair</x:v>
      </x:c>
      <x:c r="I56" s="16" t="n">
        <x:v>4</x:v>
      </x:c>
      <x:c r="J56" s="16" t="n">
        <x:v>1</x:v>
      </x:c>
    </x:row>
    <x:row r="57" ht="36" customHeight="1">
      <x:c r="A57" s="15" t="str">
        <x:v>COM11</x:v>
      </x:c>
      <x:c r="B57" s="15" t="n">
        <x:v>17</x:v>
      </x:c>
      <x:c r="C57" s="15" t="str">
        <x:v>com11-26-s09</x:v>
      </x:c>
      <x:c r="D57" s="15" t="str">
        <x:v>Audit outcomes and individual evidence</x:v>
      </x:c>
      <x:c r="E57" s="15" t="str">
        <x:v>Revisit communication history and career strengths</x:v>
      </x:c>
      <x:c r="F57" s="15" t="str">
        <x:v>Curate design process and revision evidence</x:v>
      </x:c>
      <x:c r="G57" s="15" t="str">
        <x:v>Guided portfolio conference</x:v>
      </x:c>
      <x:c r="H57" s="15" t="str">
        <x:v>Independent redesign and explanation</x:v>
      </x:c>
      <x:c r="I57" s="15" t="n">
        <x:v>5</x:v>
      </x:c>
      <x:c r="J57" s="15" t="n">
        <x:v>0</x:v>
      </x:c>
    </x:row>
    <x:row r="58" ht="36" customHeight="1">
      <x:c r="A58" s="16" t="str">
        <x:v>COM11</x:v>
      </x:c>
      <x:c r="B58" s="16" t="n">
        <x:v>18</x:v>
      </x:c>
      <x:c r="C58" s="16" t="str">
        <x:v>com11-26-s09</x:v>
      </x:c>
      <x:c r="D58" s="16" t="str">
        <x:v>Complete portfolio with images drawings and video</x:v>
      </x:c>
      <x:c r="E58" s="16" t="str">
        <x:v>Material life-cycle and career reflection</x:v>
      </x:c>
      <x:c r="F58" s="16" t="str">
        <x:v>Final portfolio defence</x:v>
      </x:c>
      <x:c r="G58" s="16" t="str">
        <x:v>Reassessment and next-course handover</x:v>
      </x:c>
      <x:c r="H58" s="16" t="str">
        <x:v>Flex: missing evidence and re-entry</x:v>
      </x:c>
      <x:c r="I58" s="16" t="n">
        <x:v>4</x:v>
      </x:c>
      <x:c r="J58" s="16" t="n">
        <x:v>1</x:v>
      </x:c>
    </x:row>
  </x:sheetData>
  <x:pageMargins left="0.7" right="0.7" top="0.75" bottom="0.75" header="0.3" footer="0.3"/>
  <x:tableParts count="1">
    <x:tablePart xmlns:r="http://schemas.openxmlformats.org/officeDocument/2006/relationships" r:id="R2e4ddf398afd4197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8.890000343322754" hidden="0" customWidth="1"/>
    <x:col min="2" max="2" width="18.889999389648438" hidden="0" customWidth="1"/>
    <x:col min="3" max="3" width="6.670000076293945" hidden="0" customWidth="1"/>
    <x:col min="4" max="4" width="7.21999979019165" hidden="0" customWidth="1"/>
    <x:col min="5" max="5" width="27.219999313354492" hidden="0" customWidth="1"/>
    <x:col min="6" max="6" width="7.78000020980835" hidden="0" customWidth="1"/>
    <x:col min="7" max="7" width="7.78000020980835" hidden="0" customWidth="1"/>
    <x:col min="8" max="8" width="8.329999923706055" hidden="0" customWidth="1"/>
    <x:col min="9" max="9" width="8.329999923706055" hidden="0" customWidth="1"/>
    <x:col min="10" max="10" width="31.110000610351562" hidden="0" customWidth="1"/>
    <x:col min="11" max="11" width="32.220001220703125" hidden="0" customWidth="1"/>
    <x:col min="12" max="12" width="32.220001220703125" hidden="0" customWidth="1"/>
    <x:col min="13" max="13" width="32.220001220703125" hidden="0" customWidth="1"/>
    <x:col min="14" max="14" width="35.560001373291016" hidden="0" customWidth="1"/>
    <x:col min="15" max="15" width="26.670000076293945" hidden="0" customWidth="1"/>
    <x:col min="16" max="16" width="35.560001373291016" hidden="0" customWidth="1"/>
    <x:col min="17" max="17" width="31.110000610351562" hidden="0" customWidth="1"/>
    <x:col min="18" max="18" width="10" hidden="0" customWidth="1"/>
    <x:col min="19" max="19" width="17.780000686645508" hidden="0" customWidth="1"/>
    <x:col min="20" max="20" width="36.66999816894531" hidden="0" customWidth="1"/>
    <x:col min="21" max="21" width="22.219999313354492" hidden="0" customWidth="1"/>
    <x:col min="22" max="22" width="33.33000183105469" hidden="0" customWidth="1"/>
    <x:col min="23" max="23" width="33.33000183105469" hidden="0" customWidth="1"/>
    <x:col min="24" max="24" width="38.88999938964844" hidden="0" customWidth="1"/>
    <x:col min="25" max="25" width="38.8899993896484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</x:row>
    <x:row r="2">
      <x:c r="A2" s="4" t="str">
        <x:v>Connected two week sprints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3">
      <x:c r="A3" s="6" t="str">
        <x:v>Outcomes and resources use stable IDs. Textbook chapter mapping remains open until the edition is established.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</x:row>
    <x:row r="4" ht="32" customHeight="1">
      <x:c r="A4" s="11" t="str">
        <x:v>Course</x:v>
      </x:c>
      <x:c r="B4" s="12" t="str">
        <x:v>Sprint ID</x:v>
      </x:c>
      <x:c r="C4" s="12" t="str">
        <x:v>Sprint</x:v>
      </x:c>
      <x:c r="D4" s="12" t="str">
        <x:v>Module</x:v>
      </x:c>
      <x:c r="E4" s="12" t="str">
        <x:v>Title</x:v>
      </x:c>
      <x:c r="F4" s="12" t="str">
        <x:v>Start week</x:v>
      </x:c>
      <x:c r="G4" s="12" t="str">
        <x:v>End week</x:v>
      </x:c>
      <x:c r="H4" s="12" t="str">
        <x:v>Core classes</x:v>
      </x:c>
      <x:c r="I4" s="12" t="str">
        <x:v>Flex classes</x:v>
      </x:c>
      <x:c r="J4" s="12" t="str">
        <x:v>Essential question</x:v>
      </x:c>
      <x:c r="K4" s="12" t="str">
        <x:v>BUILDS ON</x:v>
      </x:c>
      <x:c r="L4" s="12" t="str">
        <x:v>NEW LEARNING</x:v>
      </x:c>
      <x:c r="M4" s="12" t="str">
        <x:v>PREPARES FOR</x:v>
      </x:c>
      <x:c r="N4" s="12" t="str">
        <x:v>Practical / simulation</x:v>
      </x:c>
      <x:c r="O4" s="12" t="str">
        <x:v>Theory / concepts</x:v>
      </x:c>
      <x:c r="P4" s="12" t="str">
        <x:v>Independent transfer</x:v>
      </x:c>
      <x:c r="Q4" s="12" t="str">
        <x:v>Outcome IDs</x:v>
      </x:c>
      <x:c r="R4" s="12" t="str">
        <x:v>Source IDs</x:v>
      </x:c>
      <x:c r="S4" s="12" t="str">
        <x:v>IB syllabus references</x:v>
      </x:c>
      <x:c r="T4" s="12" t="str">
        <x:v>IA checkpoint</x:v>
      </x:c>
      <x:c r="U4" s="12" t="str">
        <x:v>Textbook chapter / edition</x:v>
      </x:c>
      <x:c r="V4" s="12" t="str">
        <x:v>Support</x:v>
      </x:c>
      <x:c r="W4" s="12" t="str">
        <x:v>Extension</x:v>
      </x:c>
      <x:c r="X4" s="12" t="str">
        <x:v>Paper 1 connection</x:v>
      </x:c>
      <x:c r="Y4" s="13" t="str">
        <x:v>Paper 2 connection</x:v>
      </x:c>
    </x:row>
    <x:row r="5" ht="49" customHeight="1">
      <x:c r="A5" s="15" t="str">
        <x:v>IBDS</x:v>
      </x:c>
      <x:c r="B5" s="15" t="str">
        <x:v>ibds-26-s01</x:v>
      </x:c>
      <x:c r="C5" s="15" t="n">
        <x:v>1</x:v>
      </x:c>
      <x:c r="D5" s="15" t="str">
        <x:v>U1</x:v>
      </x:c>
      <x:c r="E5" s="15" t="str">
        <x:v>Mechanisms evidence and power</x:v>
      </x:c>
      <x:c r="F5" s="15" t="n">
        <x:v>1</x:v>
      </x:c>
      <x:c r="G5" s="15" t="n">
        <x:v>2</x:v>
      </x:c>
      <x:c r="H5" s="15" t="n">
        <x:v>9</x:v>
      </x:c>
      <x:c r="I5" s="15" t="n">
        <x:v>1</x:v>
      </x:c>
      <x:c r="J5" s="15" t="str">
        <x:v>How can a technically accurate system still cause harm?</x:v>
      </x:c>
      <x:c r="K5" s="15" t="str">
        <x:v>Everyday experience of digital systems</x:v>
      </x:c>
      <x:c r="L5" s="15" t="str">
        <x:v>Map mechanism; distinguish claim from evidence; use power and ethics</x:v>
      </x:c>
      <x:c r="M5" s="15" t="str">
        <x:v>Age assurance and conditional judgement</x:v>
      </x:c>
      <x:c r="N5" s="15" t="str">
        <x:v>Synthetic face-match threshold cards; no student face uploads</x:v>
      </x:c>
      <x:c r="O5" s="15" t="str">
        <x:v>Systems; power; values and ethics</x:v>
      </x:c>
      <x:c r="P5" s="15" t="str">
        <x:v>Explain how a new school-entry system changes the trade-off</x:v>
      </x:c>
      <x:c r="Q5" s="15" t="str">
        <x:v>ds-u01-001; ds-u02-003; ds-u02-005; ds-u02-006; ds-u03-006; ds-u12-003</x:v>
      </x:c>
      <x:c r="R5" s="15" t="str">
        <x:v>R17; R18</x:v>
      </x:c>
      <x:c r="S5" s="15" t="str">
        <x:v>1.1; 2.4; 2.6; 2.7; 3.1; 3.2; 3.6; 4.6; 4.7</x:v>
      </x:c>
      <x:c r="T5" s="15" t="str">
        <x:v>Collect two possible inquiry issues; distinguish broad topic from focused question</x:v>
      </x:c>
      <x:c r="U5" s="15" t="str"/>
      <x:c r="V5" s="15" t="str">
        <x:v>Worked example; chunked checklist; teacher conference; same outcome with reduced asset or reading load</x:v>
      </x:c>
      <x:c r="W5" s="15" t="str">
        <x:v>Change audience, constraint or case; justify a stronger solution without adding software requirements</x:v>
      </x:c>
      <x:c r="X5" s="15" t="str">
        <x:v>Explain face-matching steps and distinguish false positive from false negative; short command-term response.</x:v>
      </x:c>
      <x:c r="Y5" s="15" t="str">
        <x:v>Compare a regulator claim and a technical test result; identify source purpose and limits.</x:v>
      </x:c>
    </x:row>
    <x:row r="6" ht="49" customHeight="1">
      <x:c r="A6" s="16" t="str">
        <x:v>IBDS</x:v>
      </x:c>
      <x:c r="B6" s="16" t="str">
        <x:v>ibds-26-s02</x:v>
      </x:c>
      <x:c r="C6" s="16" t="n">
        <x:v>2</x:v>
      </x:c>
      <x:c r="D6" s="16" t="str">
        <x:v>U3</x:v>
      </x:c>
      <x:c r="E6" s="16" t="str">
        <x:v>Age assurance and policy judgement</x:v>
      </x:c>
      <x:c r="F6" s="16" t="n">
        <x:v>3</x:v>
      </x:c>
      <x:c r="G6" s="16" t="n">
        <x:v>4</x:v>
      </x:c>
      <x:c r="H6" s="16" t="n">
        <x:v>9</x:v>
      </x:c>
      <x:c r="I6" s="16" t="n">
        <x:v>1</x:v>
      </x:c>
      <x:c r="J6" s="16" t="str">
        <x:v>Under what conditions is age assurance justified?</x:v>
      </x:c>
      <x:c r="K6" s="16" t="str">
        <x:v>Face matching, errors and stakeholder costs</x:v>
      </x:c>
      <x:c r="L6" s="16" t="str">
        <x:v>Compare age estimation, verification and inference; impact versus implication</x:v>
      </x:c>
      <x:c r="M6" s="16" t="str">
        <x:v>Ranking systems and policy evidence</x:v>
      </x:c>
      <x:c r="N6" s="16" t="str">
        <x:v>Design an age-assurance flow with data minimisation</x:v>
      </x:c>
      <x:c r="O6" s="16" t="str">
        <x:v>Identity; change; expression; rights and inclusion</x:v>
      </x:c>
      <x:c r="P6" s="16" t="str">
        <x:v>Switch from a social app to a health support forum</x:v>
      </x:c>
      <x:c r="Q6" s="16" t="str">
        <x:v>ds-u02-002; ds-u02-006; ds-u03-003; ds-u03-006; ds-plan-evaluation; ds-plan-concepts</x:v>
      </x:c>
      <x:c r="R6" s="16" t="str">
        <x:v>R19; R17</x:v>
      </x:c>
      <x:c r="S6" s="16" t="str">
        <x:v>2.1; 2.2; 2.3; 2.7; 3.1; 3.6; 4.7</x:v>
      </x:c>
      <x:c r="T6" s="16" t="str">
        <x:v>Write a focused question and two credible competing perspectives</x:v>
      </x:c>
      <x:c r="U6" s="16" t="str"/>
      <x:c r="V6" s="16" t="str">
        <x:v>Worked example; chunked checklist; teacher conference; same outcome with reduced asset or reading load</x:v>
      </x:c>
      <x:c r="W6" s="16" t="str">
        <x:v>Change audience, constraint or case; justify a stronger solution without adding software requirements</x:v>
      </x:c>
      <x:c r="X6" s="16" t="str">
        <x:v>Extend a mechanism explanation into impact, implication and a conditional policy judgement.</x:v>
      </x:c>
      <x:c r="Y6" s="16" t="str">
        <x:v>Compare age-assurance policy rationale with an affected-user perspective and implementation evidence.</x:v>
      </x:c>
    </x:row>
    <x:row r="7" ht="49" customHeight="1">
      <x:c r="A7" s="15" t="str">
        <x:v>IBDS</x:v>
      </x:c>
      <x:c r="B7" s="15" t="str">
        <x:v>ibds-26-s03</x:v>
      </x:c>
      <x:c r="C7" s="15" t="n">
        <x:v>3</x:v>
      </x:c>
      <x:c r="D7" s="15" t="str">
        <x:v>U4</x:v>
      </x:c>
      <x:c r="E7" s="15" t="str">
        <x:v>Data algorithms and recommendation</x:v>
      </x:c>
      <x:c r="F7" s="15" t="n">
        <x:v>5</x:v>
      </x:c>
      <x:c r="G7" s="15" t="n">
        <x:v>6</x:v>
      </x:c>
      <x:c r="H7" s="15" t="n">
        <x:v>9</x:v>
      </x:c>
      <x:c r="I7" s="15" t="n">
        <x:v>1</x:v>
      </x:c>
      <x:c r="J7" s="15" t="str">
        <x:v>Who decides what a feed rewards?</x:v>
      </x:c>
      <x:c r="K7" s="15" t="str">
        <x:v>Stakeholders, data categories and weighing</x:v>
      </x:c>
      <x:c r="L7" s="15" t="str">
        <x:v>Data pipeline; ranking; training versus inference; objective functions</x:v>
      </x:c>
      <x:c r="M7" s="15" t="str">
        <x:v>AI oversight and media synthesis</x:v>
      </x:c>
      <x:c r="N7" s="15" t="str">
        <x:v>Rank a fictional feed in a spreadsheet; alter weights and compare exposure</x:v>
      </x:c>
      <x:c r="O7" s="15" t="str">
        <x:v>Feedback loops; bias; evidence limitations</x:v>
      </x:c>
      <x:c r="P7" s="15" t="str">
        <x:v>Re-rank a job board using a new objective</x:v>
      </x:c>
      <x:c r="Q7" s="15" t="str">
        <x:v>ds-u03-001; ds-u03-002; ds-u03-004; ds-u03-005; ds-u04-001; ds-u04-002; ds-u04-003; ds-u04-004; ds-u04-005; ds-u04-006</x:v>
      </x:c>
      <x:c r="R7" s="15" t="str">
        <x:v>R7; R19</x:v>
      </x:c>
      <x:c r="S7" s="15" t="str">
        <x:v>3.1; 3.2; 3.6; 4.2; 4.7</x:v>
      </x:c>
      <x:c r="T7" s="15" t="str">
        <x:v>Evaluate source relevance, method and limitation; keep an inquiry log</x:v>
      </x:c>
      <x:c r="U7" s="15" t="str"/>
      <x:c r="V7" s="15" t="str">
        <x:v>Worked example; chunked checklist; teacher conference; same outcome with reduced asset or reading load</x:v>
      </x:c>
      <x:c r="W7" s="15" t="str">
        <x:v>Change audience, constraint or case; justify a stronger solution without adding software requirements</x:v>
      </x:c>
      <x:c r="X7" s="15" t="str">
        <x:v>Use a ranking mechanism and specific case evidence in an extended response.</x:v>
      </x:c>
      <x:c r="Y7" s="15" t="str">
        <x:v>Weigh experimental results, platform claims and user experience; separate claim from corroboration.</x:v>
      </x:c>
    </x:row>
    <x:row r="8" ht="62" customHeight="1">
      <x:c r="A8" s="16" t="str">
        <x:v>IBDS</x:v>
      </x:c>
      <x:c r="B8" s="16" t="str">
        <x:v>ibds-26-s04</x:v>
      </x:c>
      <x:c r="C8" s="16" t="n">
        <x:v>4</x:v>
      </x:c>
      <x:c r="D8" s="16" t="str">
        <x:v>U6</x:v>
      </x:c>
      <x:c r="E8" s="16" t="str">
        <x:v>Computers networks and privacy</x:v>
      </x:c>
      <x:c r="F8" s="16" t="n">
        <x:v>7</x:v>
      </x:c>
      <x:c r="G8" s="16" t="n">
        <x:v>8</x:v>
      </x:c>
      <x:c r="H8" s="16" t="n">
        <x:v>9</x:v>
      </x:c>
      <x:c r="I8" s="16" t="n">
        <x:v>1</x:v>
      </x:c>
      <x:c r="J8" s="16" t="str">
        <x:v>What makes a digital service reliable and defensible?</x:v>
      </x:c>
      <x:c r="K8" s="16" t="str">
        <x:v>Data flows and algorithmic steps</x:v>
      </x:c>
      <x:c r="L8" s="16" t="str">
        <x:v>Hardware/software roles; packet routing; protocols; layered security</x:v>
      </x:c>
      <x:c r="M8" s="16" t="str">
        <x:v>Autonomous systems and infrastructure trade-offs</x:v>
      </x:c>
      <x:c r="N8" s="16" t="str">
        <x:v>Paper packet routing and a fictional school service threat model</x:v>
      </x:c>
      <x:c r="O8" s="16" t="str">
        <x:v>Systems; privacy; availability; responsibility</x:v>
      </x:c>
      <x:c r="P8" s="16" t="str">
        <x:v>Apply controls to an unreliable remote-health connection</x:v>
      </x:c>
      <x:c r="Q8" s="16" t="str">
        <x:v>ds-u05-001; ds-u05-002; ds-u05-003; ds-u05-004; ds-u05-005; ds-u06-001; ds-u06-002; ds-u06-003; ds-u06-004; ds-u06-005; ds-u06-006</x:v>
      </x:c>
      <x:c r="R8" s="16" t="str">
        <x:v>R20</x:v>
      </x:c>
      <x:c r="S8" s="16" t="str">
        <x:v>3.3; 3.4; 4.4; 4.7</x:v>
      </x:c>
      <x:c r="T8" s="16" t="str">
        <x:v>Feasibility conference; check accessible evidence and project scope</x:v>
      </x:c>
      <x:c r="U8" s="16" t="str"/>
      <x:c r="V8" s="16" t="str">
        <x:v>Worked example; chunked checklist; teacher conference; same outcome with reduced asset or reading load</x:v>
      </x:c>
      <x:c r="W8" s="16" t="str">
        <x:v>Change audience, constraint or case; justify a stronger solution without adding software requirements</x:v>
      </x:c>
      <x:c r="X8" s="16" t="str">
        <x:v>Explain a security control and evaluate its limit in a school-service scenario.</x:v>
      </x:c>
      <x:c r="Y8" s="16" t="str">
        <x:v>Integrate incident evidence and service-user priorities into a justified recommendation.</x:v>
      </x:c>
    </x:row>
    <x:row r="9" ht="49" customHeight="1">
      <x:c r="A9" s="15" t="str">
        <x:v>IBDS</x:v>
      </x:c>
      <x:c r="B9" s="15" t="str">
        <x:v>ibds-26-s05</x:v>
      </x:c>
      <x:c r="C9" s="15" t="n">
        <x:v>5</x:v>
      </x:c>
      <x:c r="D9" s="15" t="str">
        <x:v>U8</x:v>
      </x:c>
      <x:c r="E9" s="15" t="str">
        <x:v>AI robots and human oversight</x:v>
      </x:c>
      <x:c r="F9" s="15" t="n">
        <x:v>9</x:v>
      </x:c>
      <x:c r="G9" s="15" t="n">
        <x:v>10</x:v>
      </x:c>
      <x:c r="H9" s="15" t="n">
        <x:v>9</x:v>
      </x:c>
      <x:c r="I9" s="15" t="n">
        <x:v>1</x:v>
      </x:c>
      <x:c r="J9" s="15" t="str">
        <x:v>When should a person retain control?</x:v>
      </x:c>
      <x:c r="K9" s="15" t="str">
        <x:v>Computers, sensors, algorithms and network limits</x:v>
      </x:c>
      <x:c r="L9" s="15" t="str">
        <x:v>Model limitations; sensor-decision-actuator loop; meaningful oversight</x:v>
      </x:c>
      <x:c r="M9" s="15" t="str">
        <x:v>Synthetic media and automation inquiry</x:v>
      </x:c>
      <x:c r="N9" s="15" t="str">
        <x:v>Human robot role-play with sensor noise and delayed stop instructions</x:v>
      </x:c>
      <x:c r="O9" s="15" t="str">
        <x:v>Accountability; safety; intended and unintended effects</x:v>
      </x:c>
      <x:c r="P9" s="15" t="str">
        <x:v>Move from vehicle assistance to an automated warehouse</x:v>
      </x:c>
      <x:c r="Q9" s="15" t="str">
        <x:v>ds-u04-003; ds-u04-005; ds-u04-006; ds-plan-ai; ds-plan-robots; ds-plan-evaluation</x:v>
      </x:c>
      <x:c r="R9" s="15" t="str">
        <x:v>R8; R22</x:v>
      </x:c>
      <x:c r="S9" s="15" t="str">
        <x:v>3.6; 3.7; 4.2; 4.4</x:v>
      </x:c>
      <x:c r="T9" s="15" t="str">
        <x:v>Check inquiry question can support analysis rather than technology description</x:v>
      </x:c>
      <x:c r="U9" s="15" t="str"/>
      <x:c r="V9" s="15" t="str">
        <x:v>Worked example; chunked checklist; teacher conference; same outcome with reduced asset or reading load</x:v>
      </x:c>
      <x:c r="W9" s="15" t="str">
        <x:v>Change audience, constraint or case; justify a stronger solution without adding software requirements</x:v>
      </x:c>
      <x:c r="X9" s="15" t="str">
        <x:v>Evaluate the conditions under which human oversight is useful; change the automation context.</x:v>
      </x:c>
      <x:c r="Y9" s="15" t="str">
        <x:v>Compare empirical research with regulator guidance and expose differences in method and purpose.</x:v>
      </x:c>
    </x:row>
    <x:row r="10" ht="49" customHeight="1">
      <x:c r="A10" s="16" t="str">
        <x:v>IBDS</x:v>
      </x:c>
      <x:c r="B10" s="16" t="str">
        <x:v>ibds-26-s06</x:v>
      </x:c>
      <x:c r="C10" s="16" t="n">
        <x:v>6</x:v>
      </x:c>
      <x:c r="D10" s="16" t="str">
        <x:v>U7</x:v>
      </x:c>
      <x:c r="E10" s="16" t="str">
        <x:v>Media culture and political participation</x:v>
      </x:c>
      <x:c r="F10" s="16" t="n">
        <x:v>11</x:v>
      </x:c>
      <x:c r="G10" s="16" t="n">
        <x:v>12</x:v>
      </x:c>
      <x:c r="H10" s="16" t="n">
        <x:v>9</x:v>
      </x:c>
      <x:c r="I10" s="16" t="n">
        <x:v>1</x:v>
      </x:c>
      <x:c r="J10" s="16" t="str">
        <x:v>How do platforms shape what a community can know and express?</x:v>
      </x:c>
      <x:c r="K10" s="16" t="str">
        <x:v>Recommenders, incentives and AI limits</x:v>
      </x:c>
      <x:c r="L10" s="16" t="str">
        <x:v>Distribution, monetisation, moderation and source synthesis</x:v>
      </x:c>
      <x:c r="M10" s="16" t="str">
        <x:v>Infrastructure synthesis and inquiry communication</x:v>
      </x:c>
      <x:c r="N10" s="16" t="str">
        <x:v>Source verification and moderation hearing with fictional posts</x:v>
      </x:c>
      <x:c r="O10" s="16" t="str">
        <x:v>Expression; culture; space; political power</x:v>
      </x:c>
      <x:c r="P10" s="16" t="str">
        <x:v>Change cultural or political context and revisit the judgement</x:v>
      </x:c>
      <x:c r="Q10" s="16" t="str">
        <x:v>ds-u02-004; ds-u07-001; ds-u07-002; ds-u07-003; ds-u07-004; ds-u07-005; ds-plan-synthesis; ds-plan-concepts</x:v>
      </x:c>
      <x:c r="R10" s="16" t="str">
        <x:v>R20; R19; R10</x:v>
      </x:c>
      <x:c r="S10" s="16" t="str">
        <x:v>2.2; 2.5; 3.5; 4.1; 4.6</x:v>
      </x:c>
      <x:c r="T10" s="16" t="str">
        <x:v>Rehearse concise evidence-based narration; record source provenance</x:v>
      </x:c>
      <x:c r="U10" s="16" t="str"/>
      <x:c r="V10" s="16" t="str">
        <x:v>Worked example; chunked checklist; teacher conference; same outcome with reduced asset or reading load</x:v>
      </x:c>
      <x:c r="W10" s="16" t="str">
        <x:v>Change audience, constraint or case; justify a stronger solution without adding software requirements</x:v>
      </x:c>
      <x:c r="X10" s="16" t="str">
        <x:v>Retrieve a relevant mechanism and concept from an unfamiliar media scenario.</x:v>
      </x:c>
      <x:c r="Y10" s="16" t="str">
        <x:v>Write a synthesis organised around an argument using several sources; use the official specimen markscheme.</x:v>
      </x:c>
    </x:row>
    <x:row r="11" ht="49" customHeight="1">
      <x:c r="A11" s="15" t="str">
        <x:v>IBDS</x:v>
      </x:c>
      <x:c r="B11" s="15" t="str">
        <x:v>ibds-26-s07</x:v>
      </x:c>
      <x:c r="C11" s="15" t="n">
        <x:v>7</x:v>
      </x:c>
      <x:c r="D11" s="15" t="str">
        <x:v>U9</x:v>
      </x:c>
      <x:c r="E11" s="15" t="str">
        <x:v>Infrastructure sustainability and inequality</x:v>
      </x:c>
      <x:c r="F11" s="15" t="n">
        <x:v>13</x:v>
      </x:c>
      <x:c r="G11" s="15" t="n">
        <x:v>14</x:v>
      </x:c>
      <x:c r="H11" s="15" t="n">
        <x:v>9</x:v>
      </x:c>
      <x:c r="I11" s="15" t="n">
        <x:v>1</x:v>
      </x:c>
      <x:c r="J11" s="15" t="str">
        <x:v>Who benefits and who pays for digital expansion?</x:v>
      </x:c>
      <x:c r="K11" s="15" t="str">
        <x:v>Networks, computers and cross-source argument</x:v>
      </x:c>
      <x:c r="L11" s="15" t="str">
        <x:v>Distinguish observations from forecasts; distribution of costs</x:v>
      </x:c>
      <x:c r="M11" s="15" t="str">
        <x:v>Feasible inquiry question and evidence plan</x:v>
      </x:c>
      <x:c r="N11" s="15" t="str">
        <x:v>Allocate a fictional data-centre budget across energy access and reliability</x:v>
      </x:c>
      <x:c r="O11" s="15" t="str">
        <x:v>Environmental and economic contexts; change; systems</x:v>
      </x:c>
      <x:c r="P11" s="15" t="str">
        <x:v>Change electricity mix or community access assumptions</x:v>
      </x:c>
      <x:c r="Q11" s="15" t="str">
        <x:v>ds-u03-004; ds-u05-005; ds-plan-contexts; ds-plan-synthesis; ds-plan-evaluation</x:v>
      </x:c>
      <x:c r="R11" s="15" t="str">
        <x:v>R21; R20</x:v>
      </x:c>
      <x:c r="S11" s="15" t="str">
        <x:v>3.3; 3.4; 4.2; 4.3</x:v>
      </x:c>
      <x:c r="T11" s="15" t="str">
        <x:v>Shortlist question, context and accessible source set</x:v>
      </x:c>
      <x:c r="U11" s="15" t="str"/>
      <x:c r="V11" s="15" t="str">
        <x:v>Worked example; chunked checklist; teacher conference; same outcome with reduced asset or reading load</x:v>
      </x:c>
      <x:c r="W11" s="15" t="str">
        <x:v>Change audience, constraint or case; justify a stronger solution without adding software requirements</x:v>
      </x:c>
      <x:c r="X11" s="15" t="str">
        <x:v>Weigh environmental, economic and access implications using observed and projected evidence.</x:v>
      </x:c>
      <x:c r="Y11" s="15" t="str">
        <x:v>Synthesize infrastructure data, scenario assumptions and a local community account.</x:v>
      </x:c>
    </x:row>
    <x:row r="12" ht="49" customHeight="1">
      <x:c r="A12" s="16" t="str">
        <x:v>IBDS</x:v>
      </x:c>
      <x:c r="B12" s="16" t="str">
        <x:v>ibds-26-s08</x:v>
      </x:c>
      <x:c r="C12" s="16" t="n">
        <x:v>8</x:v>
      </x:c>
      <x:c r="D12" s="16" t="str">
        <x:v>U12</x:v>
      </x:c>
      <x:c r="E12" s="16" t="str">
        <x:v>Inquiry feasibility and communication</x:v>
      </x:c>
      <x:c r="F12" s="16" t="n">
        <x:v>15</x:v>
      </x:c>
      <x:c r="G12" s="16" t="n">
        <x:v>16</x:v>
      </x:c>
      <x:c r="H12" s="16" t="n">
        <x:v>9</x:v>
      </x:c>
      <x:c r="I12" s="16" t="n">
        <x:v>1</x:v>
      </x:c>
      <x:c r="J12" s="16" t="str">
        <x:v>Can this question support a focused evidence-based investigation?</x:v>
      </x:c>
      <x:c r="K12" s="16" t="str">
        <x:v>Repeated source evaluation, mechanisms and judgement</x:v>
      </x:c>
      <x:c r="L12" s="16" t="str">
        <x:v>Justified inquiry scope; research design; analytical multimedia structure</x:v>
      </x:c>
      <x:c r="M12" s="16" t="str">
        <x:v>Later IA research production and independent evaluation</x:v>
      </x:c>
      <x:c r="N12" s="16" t="str">
        <x:v>Question clinic; evidence storyboard; short explanatory recording</x:v>
      </x:c>
      <x:c r="O12" s="16" t="str">
        <x:v>Human knowledge; health or another underused context</x:v>
      </x:c>
      <x:c r="P12" s="16" t="str">
        <x:v>Refine after one key source becomes unavailable</x:v>
      </x:c>
      <x:c r="Q12" s="16" t="str">
        <x:v>ds-u12-003; ds-plan-inquiry; ds-plan-communication; ds-plan-contexts</x:v>
      </x:c>
      <x:c r="R12" s="16" t="str">
        <x:v>R9; R10; R7</x:v>
      </x:c>
      <x:c r="S12" s="16" t="str">
        <x:v>Inquiry project preparation; 4.4; 4.5</x:v>
      </x:c>
      <x:c r="T12" s="16" t="str">
        <x:v>Proposal and feasibility checkpoint only; final IA production remains later</x:v>
      </x:c>
      <x:c r="U12" s="16" t="str"/>
      <x:c r="V12" s="16" t="str">
        <x:v>Worked example; chunked checklist; teacher conference; same outcome with reduced asset or reading load</x:v>
      </x:c>
      <x:c r="W12" s="16" t="str">
        <x:v>Change audience, constraint or case; justify a stronger solution without adding software requirements</x:v>
      </x:c>
      <x:c r="X12" s="16" t="str">
        <x:v>Use accurate concepts and mechanisms in a focused explanation of the proposed inquiry.</x:v>
      </x:c>
      <x:c r="Y12" s="16" t="str">
        <x:v>Justify source selection, identify a missing perspective and explain how evidence supports the inquiry.</x:v>
      </x:c>
    </x:row>
    <x:row r="13" ht="49" customHeight="1">
      <x:c r="A13" s="15" t="str">
        <x:v>IBDS</x:v>
      </x:c>
      <x:c r="B13" s="15" t="str">
        <x:v>ibds-26-s09</x:v>
      </x:c>
      <x:c r="C13" s="15" t="n">
        <x:v>9</x:v>
      </x:c>
      <x:c r="D13" s="15" t="str">
        <x:v>U12</x:v>
      </x:c>
      <x:c r="E13" s="15" t="str">
        <x:v>Semester synthesis and next steps</x:v>
      </x:c>
      <x:c r="F13" s="15" t="n">
        <x:v>17</x:v>
      </x:c>
      <x:c r="G13" s="15" t="n">
        <x:v>18</x:v>
      </x:c>
      <x:c r="H13" s="15" t="n">
        <x:v>9</x:v>
      </x:c>
      <x:c r="I13" s="15" t="n">
        <x:v>1</x:v>
      </x:c>
      <x:c r="J13" s="15" t="str">
        <x:v>Can I explain evaluate and transfer without a template?</x:v>
      </x:c>
      <x:c r="K13" s="15" t="str">
        <x:v>Semester mechanisms and comparative cases</x:v>
      </x:c>
      <x:c r="L13" s="15" t="str">
        <x:v>Independent integrated performance; self-diagnosis</x:v>
      </x:c>
      <x:c r="M13" s="15" t="str">
        <x:v>Later content depth IA completion and full exam mocks</x:v>
      </x:c>
      <x:c r="N13" s="15" t="str">
        <x:v>Unseen scenario changes and a structured oral defence</x:v>
      </x:c>
      <x:c r="O13" s="15" t="str">
        <x:v>Synthesis; calibration; qualified judgement</x:v>
      </x:c>
      <x:c r="P13" s="15" t="str">
        <x:v>New context with familiar system and competing sources</x:v>
      </x:c>
      <x:c r="Q13" s="15" t="str">
        <x:v>ds-u02-005; ds-u12-003; ds-plan-evaluation; ds-plan-synthesis; ds-plan-communication</x:v>
      </x:c>
      <x:c r="R13" s="15" t="str">
        <x:v>R9; R10</x:v>
      </x:c>
      <x:c r="S13" s="15" t="str">
        <x:v>Integrated SL course; not full-course mastery</x:v>
      </x:c>
      <x:c r="T13" s="15" t="str">
        <x:v>Carry proposal source log and next actions into semester two</x:v>
      </x:c>
      <x:c r="U13" s="15" t="str"/>
      <x:c r="V13" s="15" t="str">
        <x:v>Worked example; chunked checklist; teacher conference; same outcome with reduced asset or reading load</x:v>
      </x:c>
      <x:c r="W13" s="15" t="str">
        <x:v>Change audience, constraint or case; justify a stronger solution without adding software requirements</x:v>
      </x:c>
      <x:c r="X13" s="15" t="str">
        <x:v>Complete selected timed Paper 1 sections, review criterion gaps and plan the next semester.</x:v>
      </x:c>
      <x:c r="Y13" s="15" t="str">
        <x:v>Complete a timed source-synthesis section; full 75-minute Paper 2 occurs later in an arranged block.</x:v>
      </x:c>
    </x:row>
    <x:row r="14" ht="49" customHeight="1">
      <x:c r="A14" s="16" t="str">
        <x:v>MM12</x:v>
      </x:c>
      <x:c r="B14" s="16" t="str">
        <x:v>mm12-26-s01</x:v>
      </x:c>
      <x:c r="C14" s="16" t="n">
        <x:v>1</x:v>
      </x:c>
      <x:c r="D14" s="16" t="str">
        <x:v>M1</x:v>
      </x:c>
      <x:c r="E14" s="16" t="str">
        <x:v>Photoshop foundations and surface interaction</x:v>
      </x:c>
      <x:c r="F14" s="16" t="n">
        <x:v>1</x:v>
      </x:c>
      <x:c r="G14" s="16" t="n">
        <x:v>2</x:v>
      </x:c>
      <x:c r="H14" s="16" t="n">
        <x:v>9</x:v>
      </x:c>
      <x:c r="I14" s="16" t="n">
        <x:v>1</x:v>
      </x:c>
      <x:c r="J14" s="16" t="str">
        <x:v>How can a design look integrated with a surface?</x:v>
      </x:c>
      <x:c r="K14" s="16" t="str">
        <x:v>Basic file navigation and visual experience</x:v>
      </x:c>
      <x:c r="L14" s="16" t="str">
        <x:v>Layers masks transforms adjustments and visual hierarchy</x:v>
      </x:c>
      <x:c r="M14" s="16" t="str">
        <x:v>Moon Chair composite and original photography</x:v>
      </x:c>
      <x:c r="N14" s="16" t="str">
        <x:v>Hoodie artwork mapped onto folds; variations with teacher assets</x:v>
      </x:c>
      <x:c r="O14" s="16" t="str">
        <x:v>Hierarchy; scale; colour; workflow</x:v>
      </x:c>
      <x:c r="P14" s="16" t="str">
        <x:v>Apply the same skill to a different object</x:v>
      </x:c>
      <x:c r="Q14" s="16" t="str">
        <x:v>mm12-o1; mm12-o3; mm12-o4; mm12-o20</x:v>
      </x:c>
      <x:c r="R14" s="16" t="str">
        <x:v>R14</x:v>
      </x:c>
      <x:c r="S14" s="16" t="str"/>
      <x:c r="T14" s="16" t="str"/>
      <x:c r="U14" s="16" t="str"/>
      <x:c r="V14" s="16" t="str">
        <x:v>Worked example; chunked checklist; teacher conference; same outcome with reduced asset or reading load</x:v>
      </x:c>
      <x:c r="W14" s="16" t="str">
        <x:v>Change audience, constraint or case; justify a stronger solution without adding software requirements</x:v>
      </x:c>
      <x:c r="X14" s="16" t="str"/>
      <x:c r="Y14" s="16" t="str"/>
    </x:row>
    <x:row r="15" ht="49" customHeight="1">
      <x:c r="A15" s="15" t="str">
        <x:v>MM12</x:v>
      </x:c>
      <x:c r="B15" s="15" t="str">
        <x:v>mm12-26-s02</x:v>
      </x:c>
      <x:c r="C15" s="15" t="n">
        <x:v>2</x:v>
      </x:c>
      <x:c r="D15" s="15" t="str">
        <x:v>M1</x:v>
      </x:c>
      <x:c r="E15" s="15" t="str">
        <x:v>Surreal compositing and visual meaning</x:v>
      </x:c>
      <x:c r="F15" s="15" t="n">
        <x:v>3</x:v>
      </x:c>
      <x:c r="G15" s="15" t="n">
        <x:v>4</x:v>
      </x:c>
      <x:c r="H15" s="15" t="n">
        <x:v>9</x:v>
      </x:c>
      <x:c r="I15" s="15" t="n">
        <x:v>1</x:v>
      </x:c>
      <x:c r="J15" s="15" t="str">
        <x:v>What makes an impossible scene believable?</x:v>
      </x:c>
      <x:c r="K15" s="15" t="str">
        <x:v>Hoodie surface interaction and nondestructive editing</x:v>
      </x:c>
      <x:c r="L15" s="15" t="str">
        <x:v>Perspective light direction contact shadows and cultural meaning</x:v>
      </x:c>
      <x:c r="M15" s="15" t="str">
        <x:v>Original photographic composite and advertising</x:v>
      </x:c>
      <x:c r="N15" s="15" t="str">
        <x:v>Moon Chair guided composite then a new scene</x:v>
      </x:c>
      <x:c r="O15" s="15" t="str">
        <x:v>Depth; visual metaphor; image context</x:v>
      </x:c>
      <x:c r="P15" s="15" t="str">
        <x:v>Replace the subject and match a new light source</x:v>
      </x:c>
      <x:c r="Q15" s="15" t="str">
        <x:v>mm12-o1; mm12-o2; mm12-o4; mm12-o5</x:v>
      </x:c>
      <x:c r="R15" s="15" t="str">
        <x:v>R14</x:v>
      </x:c>
      <x:c r="S15" s="15" t="str"/>
      <x:c r="T15" s="15" t="str"/>
      <x:c r="U15" s="15" t="str"/>
      <x:c r="V15" s="15" t="str">
        <x:v>Worked example; chunked checklist; teacher conference; same outcome with reduced asset or reading load</x:v>
      </x:c>
      <x:c r="W15" s="15" t="str">
        <x:v>Change audience, constraint or case; justify a stronger solution without adding software requirements</x:v>
      </x:c>
      <x:c r="X15" s="15" t="str"/>
      <x:c r="Y15" s="15" t="str"/>
    </x:row>
    <x:row r="16" ht="49" customHeight="1">
      <x:c r="A16" s="16" t="str">
        <x:v>MM12</x:v>
      </x:c>
      <x:c r="B16" s="16" t="str">
        <x:v>mm12-26-s03</x:v>
      </x:c>
      <x:c r="C16" s="16" t="n">
        <x:v>3</x:v>
      </x:c>
      <x:c r="D16" s="16" t="str">
        <x:v>M1</x:v>
      </x:c>
      <x:c r="E16" s="16" t="str">
        <x:v>Photography and original assets</x:v>
      </x:c>
      <x:c r="F16" s="16" t="n">
        <x:v>5</x:v>
      </x:c>
      <x:c r="G16" s="16" t="n">
        <x:v>6</x:v>
      </x:c>
      <x:c r="H16" s="16" t="n">
        <x:v>9</x:v>
      </x:c>
      <x:c r="I16" s="16" t="n">
        <x:v>1</x:v>
      </x:c>
      <x:c r="J16" s="16" t="str">
        <x:v>How can camera decisions strengthen a message?</x:v>
      </x:c>
      <x:c r="K16" s="16" t="str">
        <x:v>Composite light and depth decisions</x:v>
      </x:c>
      <x:c r="L16" s="16" t="str">
        <x:v>Exposure framing product lighting and asset management</x:v>
      </x:c>
      <x:c r="M16" s="16" t="str">
        <x:v>Static campaign with owned photographic assets</x:v>
      </x:c>
      <x:c r="N16" s="16" t="str">
        <x:v>DSLR product photography rotations</x:v>
      </x:c>
      <x:c r="O16" s="16" t="str">
        <x:v>Composition; audience; representation</x:v>
      </x:c>
      <x:c r="P16" s="16" t="str">
        <x:v>Photograph a different material under changed lighting</x:v>
      </x:c>
      <x:c r="Q16" s="16" t="str">
        <x:v>mm12-o2; mm12-o3; mm12-o4; mm12-o5</x:v>
      </x:c>
      <x:c r="R16" s="16" t="str">
        <x:v>R14</x:v>
      </x:c>
      <x:c r="S16" s="16" t="str"/>
      <x:c r="T16" s="16" t="str"/>
      <x:c r="U16" s="16" t="str"/>
      <x:c r="V16" s="16" t="str">
        <x:v>Worked example; chunked checklist; teacher conference; same outcome with reduced asset or reading load</x:v>
      </x:c>
      <x:c r="W16" s="16" t="str">
        <x:v>Change audience, constraint or case; justify a stronger solution without adding software requirements</x:v>
      </x:c>
      <x:c r="X16" s="16" t="str"/>
      <x:c r="Y16" s="16" t="str"/>
    </x:row>
    <x:row r="17" ht="49" customHeight="1">
      <x:c r="A17" s="15" t="str">
        <x:v>MM12</x:v>
      </x:c>
      <x:c r="B17" s="15" t="str">
        <x:v>mm12-26-s04</x:v>
      </x:c>
      <x:c r="C17" s="15" t="n">
        <x:v>4</x:v>
      </x:c>
      <x:c r="D17" s="15" t="str">
        <x:v>M1</x:v>
      </x:c>
      <x:c r="E17" s="15" t="str">
        <x:v>Visual communication and static campaign</x:v>
      </x:c>
      <x:c r="F17" s="15" t="n">
        <x:v>7</x:v>
      </x:c>
      <x:c r="G17" s="15" t="n">
        <x:v>8</x:v>
      </x:c>
      <x:c r="H17" s="15" t="n">
        <x:v>9</x:v>
      </x:c>
      <x:c r="I17" s="15" t="n">
        <x:v>1</x:v>
      </x:c>
      <x:c r="J17" s="15" t="str">
        <x:v>Will this audience understand and act on the message?</x:v>
      </x:c>
      <x:c r="K17" s="15" t="str">
        <x:v>Original photography, visual metaphor and editable workflows</x:v>
      </x:c>
      <x:c r="L17" s="15" t="str">
        <x:v>Brief, typography, layout variants, ethical persuasion and user testing</x:v>
      </x:c>
      <x:c r="M17" s="15" t="str">
        <x:v>Motion campaign and collaborative production</x:v>
      </x:c>
      <x:c r="N17" s="15" t="str">
        <x:v>Small audience test with two layout variants</x:v>
      </x:c>
      <x:c r="O17" s="15" t="str">
        <x:v>Audience; purpose; historical and cultural context</x:v>
      </x:c>
      <x:c r="P17" s="15" t="str">
        <x:v>Adapt to a new format without losing hierarchy</x:v>
      </x:c>
      <x:c r="Q17" s="15" t="str">
        <x:v>mm12-o4; mm12-o5; mm12-o16; mm12-o17</x:v>
      </x:c>
      <x:c r="R17" s="15" t="str">
        <x:v>R14; R16</x:v>
      </x:c>
      <x:c r="S17" s="15" t="str"/>
      <x:c r="T17" s="15" t="str"/>
      <x:c r="U17" s="15" t="str"/>
      <x:c r="V17" s="15" t="str">
        <x:v>Worked example; chunked checklist; teacher conference; same outcome with reduced asset or reading load</x:v>
      </x:c>
      <x:c r="W17" s="15" t="str">
        <x:v>Change audience, constraint or case; justify a stronger solution without adding software requirements</x:v>
      </x:c>
      <x:c r="X17" s="15" t="str"/>
      <x:c r="Y17" s="15" t="str"/>
    </x:row>
    <x:row r="18" ht="49" customHeight="1">
      <x:c r="A18" s="16" t="str">
        <x:v>MM12</x:v>
      </x:c>
      <x:c r="B18" s="16" t="str">
        <x:v>mm12-26-s05</x:v>
      </x:c>
      <x:c r="C18" s="16" t="n">
        <x:v>5</x:v>
      </x:c>
      <x:c r="D18" s="16" t="str">
        <x:v>M2</x:v>
      </x:c>
      <x:c r="E18" s="16" t="str">
        <x:v>Motion foundations and visual storytelling</x:v>
      </x:c>
      <x:c r="F18" s="16" t="n">
        <x:v>9</x:v>
      </x:c>
      <x:c r="G18" s="16" t="n">
        <x:v>10</x:v>
      </x:c>
      <x:c r="H18" s="16" t="n">
        <x:v>9</x:v>
      </x:c>
      <x:c r="I18" s="16" t="n">
        <x:v>1</x:v>
      </x:c>
      <x:c r="J18" s="16" t="str">
        <x:v>How does movement guide attention?</x:v>
      </x:c>
      <x:c r="K18" s="16" t="str">
        <x:v>Static hierarchy, composition and campaign message</x:v>
      </x:c>
      <x:c r="L18" s="16" t="str">
        <x:v>Keyframes easing timing storyboard and motion meaning</x:v>
      </x:c>
      <x:c r="M18" s="16" t="str">
        <x:v>Sound design and integrated motion advertisement</x:v>
      </x:c>
      <x:c r="N18" s="16" t="str">
        <x:v>Animate existing campaign assets with one motion application</x:v>
      </x:c>
      <x:c r="O18" s="16" t="str">
        <x:v>Rhythm; continuity; pacing; movement</x:v>
      </x:c>
      <x:c r="P18" s="16" t="str">
        <x:v>Retiming for a different audience or screen</x:v>
      </x:c>
      <x:c r="Q18" s="16" t="str">
        <x:v>mm12-o6; mm12-o7; mm12-o8; mm12-o9; mm12-o10</x:v>
      </x:c>
      <x:c r="R18" s="16" t="str">
        <x:v>R14; R16</x:v>
      </x:c>
      <x:c r="S18" s="16" t="str"/>
      <x:c r="T18" s="16" t="str"/>
      <x:c r="U18" s="16" t="str"/>
      <x:c r="V18" s="16" t="str">
        <x:v>Worked example; chunked checklist; teacher conference; same outcome with reduced asset or reading load</x:v>
      </x:c>
      <x:c r="W18" s="16" t="str">
        <x:v>Change audience, constraint or case; justify a stronger solution without adding software requirements</x:v>
      </x:c>
      <x:c r="X18" s="16" t="str"/>
      <x:c r="Y18" s="16" t="str"/>
    </x:row>
    <x:row r="19" ht="49" customHeight="1">
      <x:c r="A19" s="15" t="str">
        <x:v>MM12</x:v>
      </x:c>
      <x:c r="B19" s="15" t="str">
        <x:v>mm12-26-s06</x:v>
      </x:c>
      <x:c r="C19" s="15" t="n">
        <x:v>6</x:v>
      </x:c>
      <x:c r="D19" s="15" t="str">
        <x:v>M3</x:v>
      </x:c>
      <x:c r="E19" s="15" t="str">
        <x:v>Sound as communication</x:v>
      </x:c>
      <x:c r="F19" s="15" t="n">
        <x:v>11</x:v>
      </x:c>
      <x:c r="G19" s="15" t="n">
        <x:v>12</x:v>
      </x:c>
      <x:c r="H19" s="15" t="n">
        <x:v>9</x:v>
      </x:c>
      <x:c r="I19" s="15" t="n">
        <x:v>1</x:v>
      </x:c>
      <x:c r="J19" s="15" t="str">
        <x:v>How can sound change the meaning of an image?</x:v>
      </x:c>
      <x:c r="K19" s="15" t="str">
        <x:v>Visual timing and message</x:v>
      </x:c>
      <x:c r="L19" s="15" t="str">
        <x:v>Record edit layer and balance narration effects and music</x:v>
      </x:c>
      <x:c r="M19" s="15" t="str">
        <x:v>Integrated audiovisual campaign</x:v>
      </x:c>
      <x:c r="N19" s="15" t="str">
        <x:v>Foley recording; same scene with contrasting sound treatments</x:v>
      </x:c>
      <x:c r="O19" s="15" t="str">
        <x:v>Sonic hierarchy; rhythm; silence; cultural associations</x:v>
      </x:c>
      <x:c r="P19" s="15" t="str">
        <x:v>Change the mood using the same visual sequence</x:v>
      </x:c>
      <x:c r="Q19" s="15" t="str">
        <x:v>mm12-o11; mm12-o12; mm12-o13; mm12-o14; mm12-o15</x:v>
      </x:c>
      <x:c r="R19" s="15" t="str">
        <x:v>R16</x:v>
      </x:c>
      <x:c r="S19" s="15" t="str"/>
      <x:c r="T19" s="15" t="str"/>
      <x:c r="U19" s="15" t="str"/>
      <x:c r="V19" s="15" t="str">
        <x:v>Worked example; chunked checklist; teacher conference; same outcome with reduced asset or reading load</x:v>
      </x:c>
      <x:c r="W19" s="15" t="str">
        <x:v>Change audience, constraint or case; justify a stronger solution without adding software requirements</x:v>
      </x:c>
      <x:c r="X19" s="15" t="str"/>
      <x:c r="Y19" s="15" t="str"/>
    </x:row>
    <x:row r="20" ht="49" customHeight="1">
      <x:c r="A20" s="16" t="str">
        <x:v>MM12</x:v>
      </x:c>
      <x:c r="B20" s="16" t="str">
        <x:v>mm12-26-s07</x:v>
      </x:c>
      <x:c r="C20" s="16" t="n">
        <x:v>7</x:v>
      </x:c>
      <x:c r="D20" s="16" t="str">
        <x:v>M2</x:v>
      </x:c>
      <x:c r="E20" s="16" t="str">
        <x:v>3D assets and production decisions</x:v>
      </x:c>
      <x:c r="F20" s="16" t="n">
        <x:v>13</x:v>
      </x:c>
      <x:c r="G20" s="16" t="n">
        <x:v>14</x:v>
      </x:c>
      <x:c r="H20" s="16" t="n">
        <x:v>9</x:v>
      </x:c>
      <x:c r="I20" s="16" t="n">
        <x:v>1</x:v>
      </x:c>
      <x:c r="J20" s="16" t="str">
        <x:v>When does a 3D asset improve the communication?</x:v>
      </x:c>
      <x:c r="K20" s="16" t="str">
        <x:v>Composition, motion timing and light</x:v>
      </x:c>
      <x:c r="L20" s="16" t="str">
        <x:v>Simple 3D form material lighting and render decisions</x:v>
      </x:c>
      <x:c r="M20" s="16" t="str">
        <x:v>Collaborative multimedia campaign</x:v>
      </x:c>
      <x:c r="N20" s="16" t="str">
        <x:v>Small Blender or Cinema 4D product asset; use one application</x:v>
      </x:c>
      <x:c r="O20" s="16" t="str">
        <x:v>Form; consistency; production efficiency</x:v>
      </x:c>
      <x:c r="P20" s="16" t="str">
        <x:v>Replace 3D with a 2D solution and compare cost and effect</x:v>
      </x:c>
      <x:c r="Q20" s="16" t="str">
        <x:v>mm12-o6; mm12-o8; mm12-o9; mm12-o10; mm12-o16</x:v>
      </x:c>
      <x:c r="R20" s="16" t="str">
        <x:v>R14; R15</x:v>
      </x:c>
      <x:c r="S20" s="16" t="str"/>
      <x:c r="T20" s="16" t="str"/>
      <x:c r="U20" s="16" t="str"/>
      <x:c r="V20" s="16" t="str">
        <x:v>Worked example; chunked checklist; teacher conference; same outcome with reduced asset or reading load</x:v>
      </x:c>
      <x:c r="W20" s="16" t="str">
        <x:v>Change audience, constraint or case; justify a stronger solution without adding software requirements</x:v>
      </x:c>
      <x:c r="X20" s="16" t="str"/>
      <x:c r="Y20" s="16" t="str"/>
    </x:row>
    <x:row r="21" ht="49" customHeight="1">
      <x:c r="A21" s="15" t="str">
        <x:v>MM12</x:v>
      </x:c>
      <x:c r="B21" s="15" t="str">
        <x:v>mm12-26-s08</x:v>
      </x:c>
      <x:c r="C21" s="15" t="n">
        <x:v>8</x:v>
      </x:c>
      <x:c r="D21" s="15" t="str">
        <x:v>M4</x:v>
      </x:c>
      <x:c r="E21" s="15" t="str">
        <x:v>Collaborative campaign production</x:v>
      </x:c>
      <x:c r="F21" s="15" t="n">
        <x:v>15</x:v>
      </x:c>
      <x:c r="G21" s="15" t="n">
        <x:v>16</x:v>
      </x:c>
      <x:c r="H21" s="15" t="n">
        <x:v>9</x:v>
      </x:c>
      <x:c r="I21" s="15" t="n">
        <x:v>1</x:v>
      </x:c>
      <x:c r="J21" s="15" t="str">
        <x:v>Can a team deliver a coherent message across media?</x:v>
      </x:c>
      <x:c r="K21" s="15" t="str">
        <x:v>Static motion sound and asset handover skills</x:v>
      </x:c>
      <x:c r="L21" s="15" t="str">
        <x:v>Team brief roles versioning review and delivery testing</x:v>
      </x:c>
      <x:c r="M21" s="15" t="str">
        <x:v>Individual portfolio and transfer defence</x:v>
      </x:c>
      <x:c r="N21" s="15" t="str">
        <x:v>Combine existing image motion and sound into a shared campaign; optional accessible gallery</x:v>
      </x:c>
      <x:c r="O21" s="15" t="str">
        <x:v>Consistency; representation; audience; accessible delivery</x:v>
      </x:c>
      <x:c r="P21" s="15" t="str">
        <x:v>Respond individually to a client change request</x:v>
      </x:c>
      <x:c r="Q21" s="15" t="str">
        <x:v>mm12-o16; mm12-o17; mm12-o18; mm12-o10; mm12-o15</x:v>
      </x:c>
      <x:c r="R21" s="15" t="str">
        <x:v>R14; R16</x:v>
      </x:c>
      <x:c r="S21" s="15" t="str"/>
      <x:c r="T21" s="15" t="str"/>
      <x:c r="U21" s="15" t="str"/>
      <x:c r="V21" s="15" t="str">
        <x:v>Worked example; chunked checklist; teacher conference; same outcome with reduced asset or reading load</x:v>
      </x:c>
      <x:c r="W21" s="15" t="str">
        <x:v>Change audience, constraint or case; justify a stronger solution without adding software requirements</x:v>
      </x:c>
      <x:c r="X21" s="15" t="str"/>
      <x:c r="Y21" s="15" t="str"/>
    </x:row>
    <x:row r="22" ht="49" customHeight="1">
      <x:c r="A22" s="16" t="str">
        <x:v>MM12</x:v>
      </x:c>
      <x:c r="B22" s="16" t="str">
        <x:v>mm12-26-s09</x:v>
      </x:c>
      <x:c r="C22" s="16" t="n">
        <x:v>9</x:v>
      </x:c>
      <x:c r="D22" s="16" t="str">
        <x:v>M4</x:v>
      </x:c>
      <x:c r="E22" s="16" t="str">
        <x:v>Portfolio curation and independent transfer</x:v>
      </x:c>
      <x:c r="F22" s="16" t="n">
        <x:v>17</x:v>
      </x:c>
      <x:c r="G22" s="16" t="n">
        <x:v>18</x:v>
      </x:c>
      <x:c r="H22" s="16" t="n">
        <x:v>9</x:v>
      </x:c>
      <x:c r="I22" s="16" t="n">
        <x:v>1</x:v>
      </x:c>
      <x:c r="J22" s="16" t="str">
        <x:v>What does my work prove I can do independently?</x:v>
      </x:c>
      <x:c r="K22" s="16" t="str">
        <x:v>Revised image motion sound and collaborative work</x:v>
      </x:c>
      <x:c r="L22" s="16" t="str">
        <x:v>Curate evidence, articulate growth and connect to career requirements</x:v>
      </x:c>
      <x:c r="M22" s="16" t="str">
        <x:v>Further study and authentic production briefs</x:v>
      </x:c>
      <x:c r="N22" s="16" t="str">
        <x:v>Portfolio review and unfamiliar production change request</x:v>
      </x:c>
      <x:c r="O22" s="16" t="str">
        <x:v>Curation; authorship; professional presentation</x:v>
      </x:c>
      <x:c r="P22" s="16" t="str">
        <x:v>Adapt a portfolio item for a new audience</x:v>
      </x:c>
      <x:c r="Q22" s="16" t="str">
        <x:v>mm12-o19; mm12-o20; mm12-o16</x:v>
      </x:c>
      <x:c r="R22" s="16" t="str">
        <x:v>R14; R15</x:v>
      </x:c>
      <x:c r="S22" s="16" t="str"/>
      <x:c r="T22" s="16" t="str"/>
      <x:c r="U22" s="16" t="str"/>
      <x:c r="V22" s="16" t="str">
        <x:v>Worked example; chunked checklist; teacher conference; same outcome with reduced asset or reading load</x:v>
      </x:c>
      <x:c r="W22" s="16" t="str">
        <x:v>Change audience, constraint or case; justify a stronger solution without adding software requirements</x:v>
      </x:c>
      <x:c r="X22" s="16" t="str"/>
      <x:c r="Y22" s="16" t="str"/>
    </x:row>
    <x:row r="23" ht="75" customHeight="1">
      <x:c r="A23" s="15" t="str">
        <x:v>COM11</x:v>
      </x:c>
      <x:c r="B23" s="15" t="str">
        <x:v>com11-26-s01</x:v>
      </x:c>
      <x:c r="C23" s="15" t="n">
        <x:v>1</x:v>
      </x:c>
      <x:c r="D23" s="15" t="str">
        <x:v>M1</x:v>
      </x:c>
      <x:c r="E23" s="15" t="str">
        <x:v>Communication design and fabrication bridge</x:v>
      </x:c>
      <x:c r="F23" s="15" t="n">
        <x:v>1</x:v>
      </x:c>
      <x:c r="G23" s="15" t="n">
        <x:v>2</x:v>
      </x:c>
      <x:c r="H23" s="15" t="n">
        <x:v>9</x:v>
      </x:c>
      <x:c r="I23" s="15" t="n">
        <x:v>1</x:v>
      </x:c>
      <x:c r="J23" s="15" t="str">
        <x:v>How can a physical display communicate an idea?</x:v>
      </x:c>
      <x:c r="K23" s="15" t="str">
        <x:v>Everyday messages and making experience</x:v>
      </x:c>
      <x:c r="L23" s="15" t="str">
        <x:v>Audience brief design cycle equipment life cycle and safe practice</x:v>
      </x:c>
      <x:c r="M23" s="15" t="str">
        <x:v>Village identity technical drawing and material selection</x:v>
      </x:c>
      <x:c r="N23" s="15" t="str">
        <x:v>Paper village facade with a message; revisit it through the semester</x:v>
      </x:c>
      <x:c r="O23" s="15" t="str">
        <x:v>Communication history; audience; sustainability</x:v>
      </x:c>
      <x:c r="P23" s="15" t="str">
        <x:v>Redesign for another community audience</x:v>
      </x:c>
      <x:c r="Q23" s="15" t="str">
        <x:v>communications-technology-11-1-1; communications-technology-11-1-2; communications-technology-11-1-4; communications-technology-11-1-5; communications-technology-11-1-6; communications-technology-11-1-7</x:v>
      </x:c>
      <x:c r="R23" s="15" t="str">
        <x:v>R12; R15</x:v>
      </x:c>
      <x:c r="S23" s="15" t="str"/>
      <x:c r="T23" s="15" t="str"/>
      <x:c r="U23" s="15" t="str"/>
      <x:c r="V23" s="15" t="str">
        <x:v>Worked example; chunked checklist; teacher conference; same outcome with reduced asset or reading load</x:v>
      </x:c>
      <x:c r="W23" s="15" t="str">
        <x:v>Change audience, constraint or case; justify a stronger solution without adding software requirements</x:v>
      </x:c>
      <x:c r="X23" s="15" t="str"/>
      <x:c r="Y23" s="15" t="str"/>
    </x:row>
    <x:row r="24" ht="75" customHeight="1">
      <x:c r="A24" s="16" t="str">
        <x:v>COM11</x:v>
      </x:c>
      <x:c r="B24" s="16" t="str">
        <x:v>com11-26-s02</x:v>
      </x:c>
      <x:c r="C24" s="16" t="n">
        <x:v>2</x:v>
      </x:c>
      <x:c r="D24" s="16" t="str">
        <x:v>M4</x:v>
      </x:c>
      <x:c r="E24" s="16" t="str">
        <x:v>Graphic identity and signage</x:v>
      </x:c>
      <x:c r="F24" s="16" t="n">
        <x:v>3</x:v>
      </x:c>
      <x:c r="G24" s="16" t="n">
        <x:v>4</x:v>
      </x:c>
      <x:c r="H24" s="16" t="n">
        <x:v>9</x:v>
      </x:c>
      <x:c r="I24" s="16" t="n">
        <x:v>1</x:v>
      </x:c>
      <x:c r="J24" s="16" t="str">
        <x:v>Can visitors understand the village without an explanation?</x:v>
      </x:c>
      <x:c r="K24" s="16" t="str">
        <x:v>Paper facade brief and audience</x:v>
      </x:c>
      <x:c r="L24" s="16" t="str">
        <x:v>Colour typography hierarchy vector paths and digital output</x:v>
      </x:c>
      <x:c r="M24" s="16" t="str">
        <x:v>Fabricated signage and display promotion</x:v>
      </x:c>
      <x:c r="N24" s="16" t="str">
        <x:v>Village sign with paper proof before cutting</x:v>
      </x:c>
      <x:c r="O24" s="16" t="str">
        <x:v>Contrast; colour; legibility; message</x:v>
      </x:c>
      <x:c r="P24" s="16" t="str">
        <x:v>Adapt the sign to a smaller physical scale</x:v>
      </x:c>
      <x:c r="Q24" s="16" t="str">
        <x:v>communications-technology-11-4-1; communications-technology-11-4-2; communications-technology-11-4-3; communications-technology-11-4-4; communications-technology-11-4-5; communications-technology-11-1-4</x:v>
      </x:c>
      <x:c r="R24" s="16" t="str">
        <x:v>R14; R16</x:v>
      </x:c>
      <x:c r="S24" s="16" t="str"/>
      <x:c r="T24" s="16" t="str"/>
      <x:c r="U24" s="16" t="str"/>
      <x:c r="V24" s="16" t="str">
        <x:v>Worked example; chunked checklist; teacher conference; same outcome with reduced asset or reading load</x:v>
      </x:c>
      <x:c r="W24" s="16" t="str">
        <x:v>Change audience, constraint or case; justify a stronger solution without adding software requirements</x:v>
      </x:c>
      <x:c r="X24" s="16" t="str"/>
      <x:c r="Y24" s="16" t="str"/>
    </x:row>
    <x:row r="25" ht="62" customHeight="1">
      <x:c r="A25" s="15" t="str">
        <x:v>COM11</x:v>
      </x:c>
      <x:c r="B25" s="15" t="str">
        <x:v>com11-26-s03</x:v>
      </x:c>
      <x:c r="C25" s="15" t="n">
        <x:v>3</x:v>
      </x:c>
      <x:c r="D25" s="15" t="str">
        <x:v>M2</x:v>
      </x:c>
      <x:c r="E25" s="15" t="str">
        <x:v>Photography for design and documentation</x:v>
      </x:c>
      <x:c r="F25" s="15" t="n">
        <x:v>5</x:v>
      </x:c>
      <x:c r="G25" s="15" t="n">
        <x:v>6</x:v>
      </x:c>
      <x:c r="H25" s="15" t="n">
        <x:v>9</x:v>
      </x:c>
      <x:c r="I25" s="15" t="n">
        <x:v>1</x:v>
      </x:c>
      <x:c r="J25" s="15" t="str">
        <x:v>How can a photograph explain an object?</x:v>
      </x:c>
      <x:c r="K25" s="15" t="str">
        <x:v>Visual hierarchy and graphic audience</x:v>
      </x:c>
      <x:c r="L25" s="15" t="str">
        <x:v>DSLR operation composition lighting resolution and file choices</x:v>
      </x:c>
      <x:c r="M25" s="15" t="str">
        <x:v>Build documentation promotional media and portfolio</x:v>
      </x:c>
      <x:c r="N25" s="15" t="str">
        <x:v>DSLR rotations; photograph facade and material tests</x:v>
      </x:c>
      <x:c r="O25" s="15" t="str">
        <x:v>Framing; exposure; image evidence</x:v>
      </x:c>
      <x:c r="P25" s="15" t="str">
        <x:v>Photograph a reflective or very small component</x:v>
      </x:c>
      <x:c r="Q25" s="15" t="str">
        <x:v>communications-technology-11-2-1; communications-technology-11-2-2; communications-technology-11-2-3; communications-technology-11-2-4; communications-technology-11-1-7</x:v>
      </x:c>
      <x:c r="R25" s="15" t="str">
        <x:v>R14</x:v>
      </x:c>
      <x:c r="S25" s="15" t="str"/>
      <x:c r="T25" s="15" t="str"/>
      <x:c r="U25" s="15" t="str"/>
      <x:c r="V25" s="15" t="str">
        <x:v>Worked example; chunked checklist; teacher conference; same outcome with reduced asset or reading load</x:v>
      </x:c>
      <x:c r="W25" s="15" t="str">
        <x:v>Change audience, constraint or case; justify a stronger solution without adding software requirements</x:v>
      </x:c>
      <x:c r="X25" s="15" t="str"/>
      <x:c r="Y25" s="15" t="str"/>
    </x:row>
    <x:row r="26" ht="62" customHeight="1">
      <x:c r="A26" s="16" t="str">
        <x:v>COM11</x:v>
      </x:c>
      <x:c r="B26" s="16" t="str">
        <x:v>com11-26-s04</x:v>
      </x:c>
      <x:c r="C26" s="16" t="n">
        <x:v>4</x:v>
      </x:c>
      <x:c r="D26" s="16" t="str">
        <x:v>M3</x:v>
      </x:c>
      <x:c r="E26" s="16" t="str">
        <x:v>Technical design scale and modular parts</x:v>
      </x:c>
      <x:c r="F26" s="16" t="n">
        <x:v>7</x:v>
      </x:c>
      <x:c r="G26" s="16" t="n">
        <x:v>8</x:v>
      </x:c>
      <x:c r="H26" s="16" t="n">
        <x:v>9</x:v>
      </x:c>
      <x:c r="I26" s="16" t="n">
        <x:v>1</x:v>
      </x:c>
      <x:c r="J26" s="16" t="str">
        <x:v>Can another person build accurately from my design?</x:v>
      </x:c>
      <x:c r="K26" s="16" t="str">
        <x:v>Facade prototype, signs and image documentation</x:v>
      </x:c>
      <x:c r="L26" s="16" t="str">
        <x:v>Units scale orthographic/isometric views modular walls roof and joints</x:v>
      </x:c>
      <x:c r="M26" s="16" t="str">
        <x:v>Fabrication files and tolerance testing</x:v>
      </x:c>
      <x:c r="N26" s="16" t="str">
        <x:v>Blender component model plus dimensioned drawing and paper fit test</x:v>
      </x:c>
      <x:c r="O26" s="16" t="str">
        <x:v>Scale; projection; technical symbols; manufacturability</x:v>
      </x:c>
      <x:c r="P26" s="16" t="str">
        <x:v>Change the house scale and update connected dimensions</x:v>
      </x:c>
      <x:c r="Q26" s="16" t="str">
        <x:v>communications-technology-11-3-1; communications-technology-11-3-2; communications-technology-11-3-3; communications-technology-11-1-4</x:v>
      </x:c>
      <x:c r="R26" s="16" t="str">
        <x:v>R15</x:v>
      </x:c>
      <x:c r="S26" s="16" t="str"/>
      <x:c r="T26" s="16" t="str"/>
      <x:c r="U26" s="16" t="str"/>
      <x:c r="V26" s="16" t="str">
        <x:v>Worked example; chunked checklist; teacher conference; same outcome with reduced asset or reading load</x:v>
      </x:c>
      <x:c r="W26" s="16" t="str">
        <x:v>Change audience, constraint or case; justify a stronger solution without adding software requirements</x:v>
      </x:c>
      <x:c r="X26" s="16" t="str"/>
      <x:c r="Y26" s="16" t="str"/>
    </x:row>
    <x:row r="27" ht="62" customHeight="1">
      <x:c r="A27" s="15" t="str">
        <x:v>COM11</x:v>
      </x:c>
      <x:c r="B27" s="15" t="str">
        <x:v>com11-26-s05</x:v>
      </x:c>
      <x:c r="C27" s="15" t="n">
        <x:v>5</x:v>
      </x:c>
      <x:c r="D27" s="15" t="str">
        <x:v>M3</x:v>
      </x:c>
      <x:c r="E27" s="15" t="str">
        <x:v>Fabrication tools and prototype testing</x:v>
      </x:c>
      <x:c r="F27" s="15" t="n">
        <x:v>9</x:v>
      </x:c>
      <x:c r="G27" s="15" t="n">
        <x:v>10</x:v>
      </x:c>
      <x:c r="H27" s="15" t="n">
        <x:v>9</x:v>
      </x:c>
      <x:c r="I27" s="15" t="n">
        <x:v>1</x:v>
      </x:c>
      <x:c r="J27" s="15" t="str">
        <x:v>Which process makes the part accurately with least waste?</x:v>
      </x:c>
      <x:c r="K27" s="15" t="str">
        <x:v>Dimensioned components and graphic cut files</x:v>
      </x:c>
      <x:c r="L27" s="15" t="str">
        <x:v>Tool-specific workflow material compatibility prototype measurement and repair</x:v>
      </x:c>
      <x:c r="M27" s="15" t="str">
        <x:v>Working village structure</x:v>
      </x:c>
      <x:c r="N27" s="15" t="str">
        <x:v>Cutter laser and printer rotations with staff-approved materials; heat press optional</x:v>
      </x:c>
      <x:c r="O27" s="15" t="str">
        <x:v>Tolerances; waste; repeatability; quality assurance</x:v>
      </x:c>
      <x:c r="P27" s="15" t="str">
        <x:v>Alter a joint after a measured fit failure</x:v>
      </x:c>
      <x:c r="Q27" s="15" t="str">
        <x:v>communications-technology-11-1-7; communications-technology-11-1-6; communications-technology-11-3-1; communications-technology-11-3-2; communications-technology-11-3-3</x:v>
      </x:c>
      <x:c r="R27" s="15" t="str">
        <x:v>R15</x:v>
      </x:c>
      <x:c r="S27" s="15" t="str"/>
      <x:c r="T27" s="15" t="str"/>
      <x:c r="U27" s="15" t="str"/>
      <x:c r="V27" s="15" t="str">
        <x:v>Worked example; chunked checklist; teacher conference; same outcome with reduced asset or reading load</x:v>
      </x:c>
      <x:c r="W27" s="15" t="str">
        <x:v>Change audience, constraint or case; justify a stronger solution without adding software requirements</x:v>
      </x:c>
      <x:c r="X27" s="15" t="str"/>
      <x:c r="Y27" s="15" t="str"/>
    </x:row>
    <x:row r="28" ht="62" customHeight="1">
      <x:c r="A28" s="16" t="str">
        <x:v>COM11</x:v>
      </x:c>
      <x:c r="B28" s="16" t="str">
        <x:v>com11-26-s06</x:v>
      </x:c>
      <x:c r="C28" s="16" t="n">
        <x:v>6</x:v>
      </x:c>
      <x:c r="D28" s="16" t="str">
        <x:v>M3</x:v>
      </x:c>
      <x:c r="E28" s="16" t="str">
        <x:v>Lighting interaction and mechanisms</x:v>
      </x:c>
      <x:c r="F28" s="16" t="n">
        <x:v>11</x:v>
      </x:c>
      <x:c r="G28" s="16" t="n">
        <x:v>12</x:v>
      </x:c>
      <x:c r="H28" s="16" t="n">
        <x:v>9</x:v>
      </x:c>
      <x:c r="I28" s="16" t="n">
        <x:v>1</x:v>
      </x:c>
      <x:c r="J28" s="16" t="str">
        <x:v>How does an interactive feature support the message?</x:v>
      </x:c>
      <x:c r="K28" s="16" t="str">
        <x:v>Prototype fits, component plans and tool routines</x:v>
      </x:c>
      <x:c r="L28" s="16" t="str">
        <x:v>Low-voltage kit assembly switch access troubleshooting; optional mechanism</x:v>
      </x:c>
      <x:c r="M28" s="16" t="str">
        <x:v>Integrated Snowy Village with maintainable parts</x:v>
      </x:c>
      <x:c r="N28" s="16" t="str">
        <x:v>Teacher-approved LED battery and switch module; optional manual cam or sound kit</x:v>
      </x:c>
      <x:c r="O28" s="16" t="str">
        <x:v>Feedback; reliability; usability; system diagram</x:v>
      </x:c>
      <x:c r="P28" s="16" t="str">
        <x:v>Change component position and redesign access</x:v>
      </x:c>
      <x:c r="Q28" s="16" t="str">
        <x:v>communications-technology-11-1-4; communications-technology-11-1-7; communications-technology-11-3-1; communications-technology-11-3-3</x:v>
      </x:c>
      <x:c r="R28" s="16" t="str">
        <x:v>R15</x:v>
      </x:c>
      <x:c r="S28" s="16" t="str"/>
      <x:c r="T28" s="16" t="str"/>
      <x:c r="U28" s="16" t="str"/>
      <x:c r="V28" s="16" t="str">
        <x:v>Worked example; chunked checklist; teacher conference; same outcome with reduced asset or reading load</x:v>
      </x:c>
      <x:c r="W28" s="16" t="str">
        <x:v>Change audience, constraint or case; justify a stronger solution without adding software requirements</x:v>
      </x:c>
      <x:c r="X28" s="16" t="str"/>
      <x:c r="Y28" s="16" t="str"/>
    </x:row>
    <x:row r="29" ht="101" customHeight="1">
      <x:c r="A29" s="15" t="str">
        <x:v>COM11</x:v>
      </x:c>
      <x:c r="B29" s="15" t="str">
        <x:v>com11-26-s07</x:v>
      </x:c>
      <x:c r="C29" s="15" t="n">
        <x:v>7</x:v>
      </x:c>
      <x:c r="D29" s="15" t="str">
        <x:v>M3</x:v>
      </x:c>
      <x:c r="E29" s="15" t="str">
        <x:v>Snowy Village production and test</x:v>
      </x:c>
      <x:c r="F29" s="15" t="n">
        <x:v>13</x:v>
      </x:c>
      <x:c r="G29" s="15" t="n">
        <x:v>14</x:v>
      </x:c>
      <x:c r="H29" s="15" t="n">
        <x:v>9</x:v>
      </x:c>
      <x:c r="I29" s="15" t="n">
        <x:v>1</x:v>
      </x:c>
      <x:c r="J29" s="15" t="str">
        <x:v>Does the finished display communicate and work reliably?</x:v>
      </x:c>
      <x:c r="K29" s="15" t="str">
        <x:v>Graphics photographs models prototype fits and lighting</x:v>
      </x:c>
      <x:c r="L29" s="15" t="str">
        <x:v>Integrate structure finish signage and service access under shared constraints</x:v>
      </x:c>
      <x:c r="M29" s="15" t="str">
        <x:v>Video story and public presentation</x:v>
      </x:c>
      <x:c r="N29" s="15" t="str">
        <x:v>Construct modular village using shared scale and base interface</x:v>
      </x:c>
      <x:c r="O29" s="15" t="str">
        <x:v>Audience; integration; maintainability; material life cycle</x:v>
      </x:c>
      <x:c r="P29" s="15" t="str">
        <x:v>Repair or adapt one part to a changed display constraint</x:v>
      </x:c>
      <x:c r="Q29" s="15" t="str">
        <x:v>communications-technology-11-1-4; communications-technology-11-1-5; communications-technology-11-1-6; communications-technology-11-1-7; communications-technology-11-3-1; communications-technology-11-3-2; communications-technology-11-3-3; communications-technology-11-4-4</x:v>
      </x:c>
      <x:c r="R29" s="15" t="str">
        <x:v>R15; R16</x:v>
      </x:c>
      <x:c r="S29" s="15" t="str"/>
      <x:c r="T29" s="15" t="str"/>
      <x:c r="U29" s="15" t="str"/>
      <x:c r="V29" s="15" t="str">
        <x:v>Worked example; chunked checklist; teacher conference; same outcome with reduced asset or reading load</x:v>
      </x:c>
      <x:c r="W29" s="15" t="str">
        <x:v>Change audience, constraint or case; justify a stronger solution without adding software requirements</x:v>
      </x:c>
      <x:c r="X29" s="15" t="str"/>
      <x:c r="Y29" s="15" t="str"/>
    </x:row>
    <x:row r="30" ht="62" customHeight="1">
      <x:c r="A30" s="16" t="str">
        <x:v>COM11</x:v>
      </x:c>
      <x:c r="B30" s="16" t="str">
        <x:v>com11-26-s08</x:v>
      </x:c>
      <x:c r="C30" s="16" t="n">
        <x:v>8</x:v>
      </x:c>
      <x:c r="D30" s="16" t="str">
        <x:v>M6</x:v>
      </x:c>
      <x:c r="E30" s="16" t="str">
        <x:v>Video communication and exhibition</x:v>
      </x:c>
      <x:c r="F30" s="16" t="n">
        <x:v>15</x:v>
      </x:c>
      <x:c r="G30" s="16" t="n">
        <x:v>16</x:v>
      </x:c>
      <x:c r="H30" s="16" t="n">
        <x:v>9</x:v>
      </x:c>
      <x:c r="I30" s="16" t="n">
        <x:v>1</x:v>
      </x:c>
      <x:c r="J30" s="16" t="str">
        <x:v>Can a short film explain our design choices?</x:v>
      </x:c>
      <x:c r="K30" s="16" t="str">
        <x:v>Photographic storytelling village artifacts and technical explanation</x:v>
      </x:c>
      <x:c r="L30" s="16" t="str">
        <x:v>Shot planning safe video capture narration editing and compression</x:v>
      </x:c>
      <x:c r="M30" s="16" t="str">
        <x:v>Portfolio and transferable communication skills</x:v>
      </x:c>
      <x:c r="N30" s="16" t="str">
        <x:v>Short behind-the-build video with original shots and soundtrack</x:v>
      </x:c>
      <x:c r="O30" s="16" t="str">
        <x:v>Sequence; pace; continuity; intelligibility</x:v>
      </x:c>
      <x:c r="P30" s="16" t="str">
        <x:v>Cut a shorter version for a different audience</x:v>
      </x:c>
      <x:c r="Q30" s="16" t="str">
        <x:v>communications-technology-11-6-1; communications-technology-11-6-2; communications-technology-11-6-3; communications-technology-11-6-4; communications-technology-11-1-4</x:v>
      </x:c>
      <x:c r="R30" s="16" t="str">
        <x:v>R16</x:v>
      </x:c>
      <x:c r="S30" s="16" t="str"/>
      <x:c r="T30" s="16" t="str"/>
      <x:c r="U30" s="16" t="str"/>
      <x:c r="V30" s="16" t="str">
        <x:v>Worked example; chunked checklist; teacher conference; same outcome with reduced asset or reading load</x:v>
      </x:c>
      <x:c r="W30" s="16" t="str">
        <x:v>Change audience, constraint or case; justify a stronger solution without adding software requirements</x:v>
      </x:c>
      <x:c r="X30" s="16" t="str"/>
      <x:c r="Y30" s="16" t="str"/>
    </x:row>
    <x:row r="31" ht="62" customHeight="1">
      <x:c r="A31" s="15" t="str">
        <x:v>COM11</x:v>
      </x:c>
      <x:c r="B31" s="15" t="str">
        <x:v>com11-26-s09</x:v>
      </x:c>
      <x:c r="C31" s="15" t="n">
        <x:v>9</x:v>
      </x:c>
      <x:c r="D31" s="15" t="str">
        <x:v>M1</x:v>
      </x:c>
      <x:c r="E31" s="15" t="str">
        <x:v>Portfolio and design transfer</x:v>
      </x:c>
      <x:c r="F31" s="15" t="n">
        <x:v>17</x:v>
      </x:c>
      <x:c r="G31" s="15" t="n">
        <x:v>18</x:v>
      </x:c>
      <x:c r="H31" s="15" t="n">
        <x:v>9</x:v>
      </x:c>
      <x:c r="I31" s="15" t="n">
        <x:v>1</x:v>
      </x:c>
      <x:c r="J31" s="15" t="str">
        <x:v>What evidence shows I can design make and explain?</x:v>
      </x:c>
      <x:c r="K31" s="15" t="str">
        <x:v>Semester communication and fabrication evidence</x:v>
      </x:c>
      <x:c r="L31" s="15" t="str">
        <x:v>Curate design process explain growth and compare career pathways</x:v>
      </x:c>
      <x:c r="M31" s="15" t="str">
        <x:v>Future technical and media projects</x:v>
      </x:c>
      <x:c r="N31" s="15" t="str">
        <x:v>Portfolio plus individual redesign of an unfamiliar facade or joint</x:v>
      </x:c>
      <x:c r="O31" s="15" t="str">
        <x:v>Reflection; technological change; sustainability</x:v>
      </x:c>
      <x:c r="P31" s="15" t="str">
        <x:v>Respond to a new client constraint using existing skills</x:v>
      </x:c>
      <x:c r="Q31" s="15" t="str">
        <x:v>communications-technology-11-1-1; communications-technology-11-1-2; communications-technology-11-1-3; communications-technology-11-1-5; communications-technology-11-1-6</x:v>
      </x:c>
      <x:c r="R31" s="15" t="str">
        <x:v>R12; R15</x:v>
      </x:c>
      <x:c r="S31" s="15" t="str"/>
      <x:c r="T31" s="15" t="str"/>
      <x:c r="U31" s="15" t="str"/>
      <x:c r="V31" s="15" t="str">
        <x:v>Worked example; chunked checklist; teacher conference; same outcome with reduced asset or reading load</x:v>
      </x:c>
      <x:c r="W31" s="15" t="str">
        <x:v>Change audience, constraint or case; justify a stronger solution without adding software requirements</x:v>
      </x:c>
      <x:c r="X31" s="15" t="str"/>
      <x:c r="Y31" s="15" t="str"/>
    </x:row>
  </x:sheetData>
  <x:pageMargins left="0.7" right="0.7" top="0.75" bottom="0.75" header="0.3" footer="0.3"/>
  <x:tableParts count="1">
    <x:tablePart xmlns:r="http://schemas.openxmlformats.org/officeDocument/2006/relationships" r:id="Rf9b22ca5f2f1428d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8.890000343322754" hidden="0" customWidth="1"/>
    <x:col min="2" max="2" width="20.559999465942383" hidden="0" customWidth="1"/>
    <x:col min="3" max="3" width="18.889999389648438" hidden="0" customWidth="1"/>
    <x:col min="4" max="4" width="33.33000183105469" hidden="0" customWidth="1"/>
    <x:col min="5" max="5" width="8.329999923706055" hidden="0" customWidth="1"/>
    <x:col min="6" max="6" width="8.890000343322754" hidden="0" customWidth="1"/>
    <x:col min="7" max="7" width="8.890000343322754" hidden="0" customWidth="1"/>
    <x:col min="8" max="8" width="18.889999389648438" hidden="0" customWidth="1"/>
    <x:col min="9" max="9" width="7.21999979019165" hidden="0" customWidth="1"/>
    <x:col min="10" max="10" width="10" hidden="0" customWidth="1"/>
    <x:col min="11" max="11" width="43.33000183105469" hidden="0" customWidth="1"/>
    <x:col min="12" max="12" width="43.33000183105469" hidden="0" customWidth="1"/>
    <x:col min="13" max="13" width="34.439998626708984" hidden="0" customWidth="1"/>
    <x:col min="14" max="14" width="37.779998779296875" hidden="0" customWidth="1"/>
    <x:col min="15" max="15" width="37.779998779296875" hidden="0" customWidth="1"/>
    <x:col min="16" max="16" width="37.779998779296875" hidden="0" customWidth="1"/>
    <x:col min="17" max="17" width="27.780000686645508" hidden="0" customWidth="1"/>
    <x:col min="18" max="18" width="33.33000183105469" hidden="0" customWidth="1"/>
    <x:col min="19" max="19" width="33.33000183105469" hidden="0" customWidth="1"/>
    <x:col min="20" max="20" width="35.560001373291016" hidden="0" customWidth="1"/>
    <x:col min="21" max="21" width="1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</x:row>
    <x:row r="2">
      <x:c r="A2" s="4" t="str">
        <x:v>Activity and assessment list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3">
      <x:c r="A3" s="6" t="str">
        <x:v>Guided checkpoints are Form. Larger applications are Sub. Names show Product; change the method when recording another form.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</x:row>
    <x:row r="4" ht="32" customHeight="1">
      <x:c r="A4" s="11" t="str">
        <x:v>Course</x:v>
      </x:c>
      <x:c r="B4" s="12" t="str">
        <x:v>Activity ID</x:v>
      </x:c>
      <x:c r="C4" s="12" t="str">
        <x:v>Sprint ID</x:v>
      </x:c>
      <x:c r="D4" s="12" t="str">
        <x:v>Title</x:v>
      </x:c>
      <x:c r="E4" s="12" t="str">
        <x:v>Purpose</x:v>
      </x:c>
      <x:c r="F4" s="12" t="str">
        <x:v>Due week</x:v>
      </x:c>
      <x:c r="G4" s="12" t="str">
        <x:v>Due day</x:v>
      </x:c>
      <x:c r="H4" s="12" t="str">
        <x:v>Primary outcome code</x:v>
      </x:c>
      <x:c r="I4" s="12" t="str">
        <x:v>Module</x:v>
      </x:c>
      <x:c r="J4" s="12" t="str">
        <x:v>Name method</x:v>
      </x:c>
      <x:c r="K4" s="12" t="str">
        <x:v>Planning name</x:v>
      </x:c>
      <x:c r="L4" s="12" t="str">
        <x:v>Current app name</x:v>
      </x:c>
      <x:c r="M4" s="12" t="str">
        <x:v>Deliverable</x:v>
      </x:c>
      <x:c r="N4" s="12" t="str">
        <x:v>Observation prompt</x:v>
      </x:c>
      <x:c r="O4" s="12" t="str">
        <x:v>Conversation prompt</x:v>
      </x:c>
      <x:c r="P4" s="12" t="str">
        <x:v>Independent check</x:v>
      </x:c>
      <x:c r="Q4" s="12" t="str">
        <x:v>Criteria</x:v>
      </x:c>
      <x:c r="R4" s="12" t="str">
        <x:v>Assessed outcome IDs</x:v>
      </x:c>
      <x:c r="S4" s="12" t="str">
        <x:v>Touched outcome IDs</x:v>
      </x:c>
      <x:c r="T4" s="12" t="str">
        <x:v>Assistance / AI conditions</x:v>
      </x:c>
      <x:c r="U4" s="13" t="str">
        <x:v>Source IDs</x:v>
      </x:c>
    </x:row>
    <x:row r="5" ht="90" customHeight="1">
      <x:c r="A5" s="15" t="str">
        <x:v>IBDS</x:v>
      </x:c>
      <x:c r="B5" s="15" t="str">
        <x:v>ibds-26-s01-a1</x:v>
      </x:c>
      <x:c r="C5" s="15" t="str">
        <x:v>ibds-26-s01</x:v>
      </x:c>
      <x:c r="D5" s="15" t="str">
        <x:v>Mechanism and source notebook</x:v>
      </x:c>
      <x:c r="E5" s="15" t="str">
        <x:v>Form</x:v>
      </x:c>
      <x:c r="F5" s="15" t="n">
        <x:v>1</x:v>
      </x:c>
      <x:c r="G5" s="15" t="str">
        <x:v>Thu</x:v>
      </x:c>
      <x:c r="H5" s="15" t="str">
        <x:v>DS-U01-001</x:v>
      </x:c>
      <x:c r="I5" s="15" t="str">
        <x:v>U1</x:v>
      </x:c>
      <x:c r="J5" s="17" t="str">
        <x:v>Pro</x:v>
      </x:c>
      <x:c r="K5" s="15" t="str">
        <x:f>I5&amp;"-"&amp;H5&amp;"-"&amp;E5&amp;"-"&amp;J5&amp;" | "&amp;D5</x:f>
        <x:v>U1-DS-U01-001-Form-Pro | Mechanism and source notebook</x:v>
      </x:c>
      <x:c r="L5" s="15" t="str">
        <x:f>IF(E5="Form","F","S")&amp;"-"&amp;IF(J5="Pro","P",IF(J5="Obs","O","C"))&amp;"-"&amp;H5&amp;" | "&amp;D5</x:f>
        <x:v>F-P-DS-U01-001 | Mechanism and source notebook</x:v>
      </x:c>
      <x:c r="M5" s="15" t="str">
        <x:v>Practice file and checkpoint response</x:v>
      </x:c>
      <x:c r="N5" s="15" t="str">
        <x:v>Trace input, numerical comparison and threshold; identify one error</x:v>
      </x:c>
      <x:c r="O5" s="15" t="str">
        <x:v>Who bears the cost of a false match, and why?</x:v>
      </x:c>
      <x:c r="P5" s="15" t="str">
        <x:v>Explain how a new school-entry system changes the trade-off</x:v>
      </x:c>
      <x:c r="Q5" s="15" t="str">
        <x:v>Mechanism accuracy; Specific evidence; Causal explanation</x:v>
      </x:c>
      <x:c r="R5" s="15" t="str">
        <x:v>ds-u01-001; ds-u02-003; ds-u02-005</x:v>
      </x:c>
      <x:c r="S5" s="15" t="str">
        <x:v>ds-u01-001; ds-u02-003; ds-u02-005; ds-u02-006; ds-u03-006; ds-u12-003</x:v>
      </x:c>
      <x:c r="T5" s="15" t="str">
        <x:v>Independent first attempt; declared assistance during practice; individual transfer without generative assistance</x:v>
      </x:c>
      <x:c r="U5" s="15" t="str">
        <x:v>R17; R18</x:v>
      </x:c>
    </x:row>
    <x:row r="6" ht="90" customHeight="1">
      <x:c r="A6" s="16" t="str">
        <x:v>IBDS</x:v>
      </x:c>
      <x:c r="B6" s="16" t="str">
        <x:v>ibds-26-s01-a2</x:v>
      </x:c>
      <x:c r="C6" s="16" t="str">
        <x:v>ibds-26-s01</x:v>
      </x:c>
      <x:c r="D6" s="16" t="str">
        <x:v>Face recognition case explanation</x:v>
      </x:c>
      <x:c r="E6" s="16" t="str">
        <x:v>Sub</x:v>
      </x:c>
      <x:c r="F6" s="16" t="n">
        <x:v>2</x:v>
      </x:c>
      <x:c r="G6" s="16" t="str">
        <x:v>Wed</x:v>
      </x:c>
      <x:c r="H6" s="16" t="str">
        <x:v>DS-U01-001</x:v>
      </x:c>
      <x:c r="I6" s="16" t="str">
        <x:v>U1</x:v>
      </x:c>
      <x:c r="J6" s="17" t="str">
        <x:v>Pro</x:v>
      </x:c>
      <x:c r="K6" s="16" t="str">
        <x:f>I6&amp;"-"&amp;H6&amp;"-"&amp;E6&amp;"-"&amp;J6&amp;" | "&amp;D6</x:f>
        <x:v>U1-DS-U01-001-Sub-Pro | Face recognition case explanation</x:v>
      </x:c>
      <x:c r="L6" s="16" t="str">
        <x:f>IF(E6="Form","F","S")&amp;"-"&amp;IF(J6="Pro","P",IF(J6="Obs","O","C"))&amp;"-"&amp;H6&amp;" | "&amp;D6</x:f>
        <x:v>S-P-DS-U01-001 | Face recognition case explanation</x:v>
      </x:c>
      <x:c r="M6" s="16" t="str">
        <x:v>Face recognition case explanation; process evidence; revision; individual explanation</x:v>
      </x:c>
      <x:c r="N6" s="16" t="str">
        <x:v>Trace input, numerical comparison and threshold; identify one error</x:v>
      </x:c>
      <x:c r="O6" s="16" t="str">
        <x:v>Who bears the cost of a false match, and why?</x:v>
      </x:c>
      <x:c r="P6" s="16" t="str">
        <x:v>Explain how a new school-entry system changes the trade-off</x:v>
      </x:c>
      <x:c r="Q6" s="16" t="str">
        <x:v>Mechanism accuracy; Specific evidence; Causal explanation</x:v>
      </x:c>
      <x:c r="R6" s="16" t="str">
        <x:v>ds-u01-001; ds-u02-003; ds-u02-005; ds-u02-006; ds-u03-006; ds-u12-003</x:v>
      </x:c>
      <x:c r="S6" s="16" t="str">
        <x:v>ds-u01-001; ds-u02-003; ds-u02-005; ds-u02-006; ds-u03-006; ds-u12-003</x:v>
      </x:c>
      <x:c r="T6" s="16" t="str">
        <x:v>Independent first attempt; declared assistance during practice; individual transfer without generative assistance</x:v>
      </x:c>
      <x:c r="U6" s="16" t="str">
        <x:v>R17; R18</x:v>
      </x:c>
    </x:row>
    <x:row r="7" ht="90" customHeight="1">
      <x:c r="A7" s="15" t="str">
        <x:v>IBDS</x:v>
      </x:c>
      <x:c r="B7" s="15" t="str">
        <x:v>ibds-26-s02-a1</x:v>
      </x:c>
      <x:c r="C7" s="15" t="str">
        <x:v>ibds-26-s02</x:v>
      </x:c>
      <x:c r="D7" s="15" t="str">
        <x:v>Age assurance design lab</x:v>
      </x:c>
      <x:c r="E7" s="15" t="str">
        <x:v>Form</x:v>
      </x:c>
      <x:c r="F7" s="15" t="n">
        <x:v>3</x:v>
      </x:c>
      <x:c r="G7" s="15" t="str">
        <x:v>Thu</x:v>
      </x:c>
      <x:c r="H7" s="15" t="str">
        <x:v>DS-U02-002</x:v>
      </x:c>
      <x:c r="I7" s="15" t="str">
        <x:v>U3</x:v>
      </x:c>
      <x:c r="J7" s="17" t="str">
        <x:v>Pro</x:v>
      </x:c>
      <x:c r="K7" s="15" t="str">
        <x:f>I7&amp;"-"&amp;H7&amp;"-"&amp;E7&amp;"-"&amp;J7&amp;" | "&amp;D7</x:f>
        <x:v>U3-DS-U02-002-Form-Pro | Age assurance design lab</x:v>
      </x:c>
      <x:c r="L7" s="15" t="str">
        <x:f>IF(E7="Form","F","S")&amp;"-"&amp;IF(J7="Pro","P",IF(J7="Obs","O","C"))&amp;"-"&amp;H7&amp;" | "&amp;D7</x:f>
        <x:v>F-P-DS-U02-002 | Age assurance design lab</x:v>
      </x:c>
      <x:c r="M7" s="15" t="str">
        <x:v>Practice file and checkpoint response</x:v>
      </x:c>
      <x:c r="N7" s="15" t="str">
        <x:v>Explain which data each method needs</x:v>
      </x:c>
      <x:c r="O7" s="15" t="str">
        <x:v>What evidence would change your recommendation?</x:v>
      </x:c>
      <x:c r="P7" s="15" t="str">
        <x:v>Switch from a social app to a health support forum</x:v>
      </x:c>
      <x:c r="Q7" s="15" t="str">
        <x:v>Accurate comparison; Weighing competing effects; Qualified judgement</x:v>
      </x:c>
      <x:c r="R7" s="15" t="str">
        <x:v>ds-u02-002; ds-u02-006; ds-u03-003</x:v>
      </x:c>
      <x:c r="S7" s="15" t="str">
        <x:v>ds-u02-002; ds-u02-006; ds-u03-003; ds-u03-006; ds-plan-evaluation; ds-plan-concepts</x:v>
      </x:c>
      <x:c r="T7" s="15" t="str">
        <x:v>Independent first attempt; declared assistance during practice; individual transfer without generative assistance</x:v>
      </x:c>
      <x:c r="U7" s="15" t="str">
        <x:v>R19; R17</x:v>
      </x:c>
    </x:row>
    <x:row r="8" ht="90" customHeight="1">
      <x:c r="A8" s="16" t="str">
        <x:v>IBDS</x:v>
      </x:c>
      <x:c r="B8" s="16" t="str">
        <x:v>ibds-26-s02-a2</x:v>
      </x:c>
      <x:c r="C8" s="16" t="str">
        <x:v>ibds-26-s02</x:v>
      </x:c>
      <x:c r="D8" s="16" t="str">
        <x:v>Social media policy hearing and judgement</x:v>
      </x:c>
      <x:c r="E8" s="16" t="str">
        <x:v>Sub</x:v>
      </x:c>
      <x:c r="F8" s="16" t="n">
        <x:v>4</x:v>
      </x:c>
      <x:c r="G8" s="16" t="str">
        <x:v>Wed</x:v>
      </x:c>
      <x:c r="H8" s="16" t="str">
        <x:v>DS-U02-002</x:v>
      </x:c>
      <x:c r="I8" s="16" t="str">
        <x:v>U3</x:v>
      </x:c>
      <x:c r="J8" s="17" t="str">
        <x:v>Pro</x:v>
      </x:c>
      <x:c r="K8" s="16" t="str">
        <x:f>I8&amp;"-"&amp;H8&amp;"-"&amp;E8&amp;"-"&amp;J8&amp;" | "&amp;D8</x:f>
        <x:v>U3-DS-U02-002-Sub-Pro | Social media policy hearing and judgement</x:v>
      </x:c>
      <x:c r="L8" s="16" t="str">
        <x:f>IF(E8="Form","F","S")&amp;"-"&amp;IF(J8="Pro","P",IF(J8="Obs","O","C"))&amp;"-"&amp;H8&amp;" | "&amp;D8</x:f>
        <x:v>S-P-DS-U02-002 | Social media policy hearing and judgement</x:v>
      </x:c>
      <x:c r="M8" s="16" t="str">
        <x:v>Social media policy hearing and judgement; process evidence; revision; individual explanation</x:v>
      </x:c>
      <x:c r="N8" s="16" t="str">
        <x:v>Explain which data each method needs</x:v>
      </x:c>
      <x:c r="O8" s="16" t="str">
        <x:v>What evidence would change your recommendation?</x:v>
      </x:c>
      <x:c r="P8" s="16" t="str">
        <x:v>Switch from a social app to a health support forum</x:v>
      </x:c>
      <x:c r="Q8" s="16" t="str">
        <x:v>Accurate comparison; Weighing competing effects; Qualified judgement</x:v>
      </x:c>
      <x:c r="R8" s="16" t="str">
        <x:v>ds-u02-002; ds-u02-006; ds-u03-003; ds-u03-006; ds-plan-evaluation; ds-plan-concepts</x:v>
      </x:c>
      <x:c r="S8" s="16" t="str">
        <x:v>ds-u02-002; ds-u02-006; ds-u03-003; ds-u03-006; ds-plan-evaluation; ds-plan-concepts</x:v>
      </x:c>
      <x:c r="T8" s="16" t="str">
        <x:v>Independent first attempt; declared assistance during practice; individual transfer without generative assistance</x:v>
      </x:c>
      <x:c r="U8" s="16" t="str">
        <x:v>R19; R17</x:v>
      </x:c>
    </x:row>
    <x:row r="9" ht="90" customHeight="1">
      <x:c r="A9" s="15" t="str">
        <x:v>IBDS</x:v>
      </x:c>
      <x:c r="B9" s="15" t="str">
        <x:v>ibds-26-s03-a1</x:v>
      </x:c>
      <x:c r="C9" s="15" t="str">
        <x:v>ibds-26-s03</x:v>
      </x:c>
      <x:c r="D9" s="15" t="str">
        <x:v>Ranking and data-quality lab</x:v>
      </x:c>
      <x:c r="E9" s="15" t="str">
        <x:v>Form</x:v>
      </x:c>
      <x:c r="F9" s="15" t="n">
        <x:v>5</x:v>
      </x:c>
      <x:c r="G9" s="15" t="str">
        <x:v>Thu</x:v>
      </x:c>
      <x:c r="H9" s="15" t="str">
        <x:v>DS-U03-001</x:v>
      </x:c>
      <x:c r="I9" s="15" t="str">
        <x:v>U4</x:v>
      </x:c>
      <x:c r="J9" s="17" t="str">
        <x:v>Pro</x:v>
      </x:c>
      <x:c r="K9" s="15" t="str">
        <x:f>I9&amp;"-"&amp;H9&amp;"-"&amp;E9&amp;"-"&amp;J9&amp;" | "&amp;D9</x:f>
        <x:v>U4-DS-U03-001-Form-Pro | Ranking and data-quality lab</x:v>
      </x:c>
      <x:c r="L9" s="15" t="str">
        <x:f>IF(E9="Form","F","S")&amp;"-"&amp;IF(J9="Pro","P",IF(J9="Obs","O","C"))&amp;"-"&amp;H9&amp;" | "&amp;D9</x:f>
        <x:v>F-P-DS-U03-001 | Ranking and data-quality lab</x:v>
      </x:c>
      <x:c r="M9" s="15" t="str">
        <x:v>Practice file and checkpoint response</x:v>
      </x:c>
      <x:c r="N9" s="15" t="str">
        <x:v>Run the same data with two ranking rules</x:v>
      </x:c>
      <x:c r="O9" s="15" t="str">
        <x:v>Is the problem the data, rule, goal or deployment?</x:v>
      </x:c>
      <x:c r="P9" s="15" t="str">
        <x:v>Re-rank a job board using a new objective</x:v>
      </x:c>
      <x:c r="Q9" s="15" t="str">
        <x:v>Reproducible mechanism; Evidence-grounded analysis; Evaluation of alternatives</x:v>
      </x:c>
      <x:c r="R9" s="15" t="str">
        <x:v>ds-u03-001; ds-u03-002; ds-u03-004</x:v>
      </x:c>
      <x:c r="S9" s="15" t="str">
        <x:v>ds-u03-001; ds-u03-002; ds-u03-004; ds-u03-005; ds-u04-001; ds-u04-002; ds-u04-003; ds-u04-004; ds-u04-005; ds-u04-006</x:v>
      </x:c>
      <x:c r="T9" s="15" t="str">
        <x:v>Independent first attempt; declared assistance during practice; individual transfer without generative assistance</x:v>
      </x:c>
      <x:c r="U9" s="15" t="str">
        <x:v>R7; R19</x:v>
      </x:c>
    </x:row>
    <x:row r="10" ht="90" customHeight="1">
      <x:c r="A10" s="16" t="str">
        <x:v>IBDS</x:v>
      </x:c>
      <x:c r="B10" s="16" t="str">
        <x:v>ibds-26-s03-a2</x:v>
      </x:c>
      <x:c r="C10" s="16" t="str">
        <x:v>ibds-26-s03</x:v>
      </x:c>
      <x:c r="D10" s="16" t="str">
        <x:v>Recommender audit and extended response</x:v>
      </x:c>
      <x:c r="E10" s="16" t="str">
        <x:v>Sub</x:v>
      </x:c>
      <x:c r="F10" s="16" t="n">
        <x:v>6</x:v>
      </x:c>
      <x:c r="G10" s="16" t="str">
        <x:v>Wed</x:v>
      </x:c>
      <x:c r="H10" s="16" t="str">
        <x:v>DS-U03-001</x:v>
      </x:c>
      <x:c r="I10" s="16" t="str">
        <x:v>U4</x:v>
      </x:c>
      <x:c r="J10" s="17" t="str">
        <x:v>Pro</x:v>
      </x:c>
      <x:c r="K10" s="16" t="str">
        <x:f>I10&amp;"-"&amp;H10&amp;"-"&amp;E10&amp;"-"&amp;J10&amp;" | "&amp;D10</x:f>
        <x:v>U4-DS-U03-001-Sub-Pro | Recommender audit and extended response</x:v>
      </x:c>
      <x:c r="L10" s="16" t="str">
        <x:f>IF(E10="Form","F","S")&amp;"-"&amp;IF(J10="Pro","P",IF(J10="Obs","O","C"))&amp;"-"&amp;H10&amp;" | "&amp;D10</x:f>
        <x:v>S-P-DS-U03-001 | Recommender audit and extended response</x:v>
      </x:c>
      <x:c r="M10" s="16" t="str">
        <x:v>Recommender audit and extended response; process evidence; revision; individual explanation</x:v>
      </x:c>
      <x:c r="N10" s="16" t="str">
        <x:v>Run the same data with two ranking rules</x:v>
      </x:c>
      <x:c r="O10" s="16" t="str">
        <x:v>Is the problem the data, rule, goal or deployment?</x:v>
      </x:c>
      <x:c r="P10" s="16" t="str">
        <x:v>Re-rank a job board using a new objective</x:v>
      </x:c>
      <x:c r="Q10" s="16" t="str">
        <x:v>Reproducible mechanism; Evidence-grounded analysis; Evaluation of alternatives</x:v>
      </x:c>
      <x:c r="R10" s="16" t="str">
        <x:v>ds-u03-001; ds-u03-002; ds-u03-004; ds-u03-005; ds-u04-001; ds-u04-002; ds-u04-003; ds-u04-004; ds-u04-005; ds-u04-006</x:v>
      </x:c>
      <x:c r="S10" s="16" t="str">
        <x:v>ds-u03-001; ds-u03-002; ds-u03-004; ds-u03-005; ds-u04-001; ds-u04-002; ds-u04-003; ds-u04-004; ds-u04-005; ds-u04-006</x:v>
      </x:c>
      <x:c r="T10" s="16" t="str">
        <x:v>Independent first attempt; declared assistance during practice; individual transfer without generative assistance</x:v>
      </x:c>
      <x:c r="U10" s="16" t="str">
        <x:v>R7; R19</x:v>
      </x:c>
    </x:row>
    <x:row r="11" ht="90" customHeight="1">
      <x:c r="A11" s="15" t="str">
        <x:v>IBDS</x:v>
      </x:c>
      <x:c r="B11" s="15" t="str">
        <x:v>ibds-26-s04-a1</x:v>
      </x:c>
      <x:c r="C11" s="15" t="str">
        <x:v>ibds-26-s04</x:v>
      </x:c>
      <x:c r="D11" s="15" t="str">
        <x:v>Network and computer systems lab</x:v>
      </x:c>
      <x:c r="E11" s="15" t="str">
        <x:v>Form</x:v>
      </x:c>
      <x:c r="F11" s="15" t="n">
        <x:v>7</x:v>
      </x:c>
      <x:c r="G11" s="15" t="str">
        <x:v>Thu</x:v>
      </x:c>
      <x:c r="H11" s="15" t="str">
        <x:v>DS-U05-001</x:v>
      </x:c>
      <x:c r="I11" s="15" t="str">
        <x:v>U6</x:v>
      </x:c>
      <x:c r="J11" s="17" t="str">
        <x:v>Pro</x:v>
      </x:c>
      <x:c r="K11" s="15" t="str">
        <x:f>I11&amp;"-"&amp;H11&amp;"-"&amp;E11&amp;"-"&amp;J11&amp;" | "&amp;D11</x:f>
        <x:v>U6-DS-U05-001-Form-Pro | Network and computer systems lab</x:v>
      </x:c>
      <x:c r="L11" s="15" t="str">
        <x:f>IF(E11="Form","F","S")&amp;"-"&amp;IF(J11="Pro","P",IF(J11="Obs","O","C"))&amp;"-"&amp;H11&amp;" | "&amp;D11</x:f>
        <x:v>F-P-DS-U05-001 | Network and computer systems lab</x:v>
      </x:c>
      <x:c r="M11" s="15" t="str">
        <x:v>Practice file and checkpoint response</x:v>
      </x:c>
      <x:c r="N11" s="15" t="str">
        <x:v>Trace a packet and identify a realistic control</x:v>
      </x:c>
      <x:c r="O11" s="15" t="str">
        <x:v>What does encryption protect, and what remains exposed?</x:v>
      </x:c>
      <x:c r="P11" s="15" t="str">
        <x:v>Apply controls to an unreliable remote-health connection</x:v>
      </x:c>
      <x:c r="Q11" s="15" t="str">
        <x:v>Technical accuracy; Threat-control fit; Trade-off explanation</x:v>
      </x:c>
      <x:c r="R11" s="15" t="str">
        <x:v>ds-u05-001; ds-u05-002; ds-u05-003</x:v>
      </x:c>
      <x:c r="S11" s="15" t="str">
        <x:v>ds-u05-001; ds-u05-002; ds-u05-003; ds-u05-004; ds-u05-005; ds-u06-001; ds-u06-002; ds-u06-003; ds-u06-004; ds-u06-005; ds-u06-006</x:v>
      </x:c>
      <x:c r="T11" s="15" t="str">
        <x:v>Independent first attempt; declared assistance during practice; individual transfer without generative assistance</x:v>
      </x:c>
      <x:c r="U11" s="15" t="str">
        <x:v>R20</x:v>
      </x:c>
    </x:row>
    <x:row r="12" ht="90" customHeight="1">
      <x:c r="A12" s="16" t="str">
        <x:v>IBDS</x:v>
      </x:c>
      <x:c r="B12" s="16" t="str">
        <x:v>ibds-26-s04-a2</x:v>
      </x:c>
      <x:c r="C12" s="16" t="str">
        <x:v>ibds-26-s04</x:v>
      </x:c>
      <x:c r="D12" s="16" t="str">
        <x:v>School service threat model and explanation</x:v>
      </x:c>
      <x:c r="E12" s="16" t="str">
        <x:v>Sub</x:v>
      </x:c>
      <x:c r="F12" s="16" t="n">
        <x:v>8</x:v>
      </x:c>
      <x:c r="G12" s="16" t="str">
        <x:v>Wed</x:v>
      </x:c>
      <x:c r="H12" s="16" t="str">
        <x:v>DS-U05-001</x:v>
      </x:c>
      <x:c r="I12" s="16" t="str">
        <x:v>U6</x:v>
      </x:c>
      <x:c r="J12" s="17" t="str">
        <x:v>Pro</x:v>
      </x:c>
      <x:c r="K12" s="16" t="str">
        <x:f>I12&amp;"-"&amp;H12&amp;"-"&amp;E12&amp;"-"&amp;J12&amp;" | "&amp;D12</x:f>
        <x:v>U6-DS-U05-001-Sub-Pro | School service threat model and explanation</x:v>
      </x:c>
      <x:c r="L12" s="16" t="str">
        <x:f>IF(E12="Form","F","S")&amp;"-"&amp;IF(J12="Pro","P",IF(J12="Obs","O","C"))&amp;"-"&amp;H12&amp;" | "&amp;D12</x:f>
        <x:v>S-P-DS-U05-001 | School service threat model and explanation</x:v>
      </x:c>
      <x:c r="M12" s="16" t="str">
        <x:v>School service threat model and explanation; process evidence; revision; individual explanation</x:v>
      </x:c>
      <x:c r="N12" s="16" t="str">
        <x:v>Trace a packet and identify a realistic control</x:v>
      </x:c>
      <x:c r="O12" s="16" t="str">
        <x:v>What does encryption protect, and what remains exposed?</x:v>
      </x:c>
      <x:c r="P12" s="16" t="str">
        <x:v>Apply controls to an unreliable remote-health connection</x:v>
      </x:c>
      <x:c r="Q12" s="16" t="str">
        <x:v>Technical accuracy; Threat-control fit; Trade-off explanation</x:v>
      </x:c>
      <x:c r="R12" s="16" t="str">
        <x:v>ds-u05-001; ds-u05-002; ds-u05-003; ds-u05-004; ds-u05-005; ds-u06-001; ds-u06-002; ds-u06-003; ds-u06-004; ds-u06-005; ds-u06-006</x:v>
      </x:c>
      <x:c r="S12" s="16" t="str">
        <x:v>ds-u05-001; ds-u05-002; ds-u05-003; ds-u05-004; ds-u05-005; ds-u06-001; ds-u06-002; ds-u06-003; ds-u06-004; ds-u06-005; ds-u06-006</x:v>
      </x:c>
      <x:c r="T12" s="16" t="str">
        <x:v>Independent first attempt; declared assistance during practice; individual transfer without generative assistance</x:v>
      </x:c>
      <x:c r="U12" s="16" t="str">
        <x:v>R20</x:v>
      </x:c>
    </x:row>
    <x:row r="13" ht="90" customHeight="1">
      <x:c r="A13" s="15" t="str">
        <x:v>IBDS</x:v>
      </x:c>
      <x:c r="B13" s="15" t="str">
        <x:v>ibds-26-s05-a1</x:v>
      </x:c>
      <x:c r="C13" s="15" t="str">
        <x:v>ibds-26-s05</x:v>
      </x:c>
      <x:c r="D13" s="15" t="str">
        <x:v>Automation failure analysis lab</x:v>
      </x:c>
      <x:c r="E13" s="15" t="str">
        <x:v>Form</x:v>
      </x:c>
      <x:c r="F13" s="15" t="n">
        <x:v>9</x:v>
      </x:c>
      <x:c r="G13" s="15" t="str">
        <x:v>Thu</x:v>
      </x:c>
      <x:c r="H13" s="15" t="str">
        <x:v>DS-U04-003</x:v>
      </x:c>
      <x:c r="I13" s="15" t="str">
        <x:v>U8</x:v>
      </x:c>
      <x:c r="J13" s="17" t="str">
        <x:v>Pro</x:v>
      </x:c>
      <x:c r="K13" s="15" t="str">
        <x:f>I13&amp;"-"&amp;H13&amp;"-"&amp;E13&amp;"-"&amp;J13&amp;" | "&amp;D13</x:f>
        <x:v>U8-DS-U04-003-Form-Pro | Automation failure analysis lab</x:v>
      </x:c>
      <x:c r="L13" s="15" t="str">
        <x:f>IF(E13="Form","F","S")&amp;"-"&amp;IF(J13="Pro","P",IF(J13="Obs","O","C"))&amp;"-"&amp;H13&amp;" | "&amp;D13</x:f>
        <x:v>F-P-DS-U04-003 | Automation failure analysis lab</x:v>
      </x:c>
      <x:c r="M13" s="15" t="str">
        <x:v>Practice file and checkpoint response</x:v>
      </x:c>
      <x:c r="N13" s="15" t="str">
        <x:v>Identify input, decision, action and failure response</x:v>
      </x:c>
      <x:c r="O13" s="15" t="str">
        <x:v>When does a human-in-the-loop fail to protect people?</x:v>
      </x:c>
      <x:c r="P13" s="15" t="str">
        <x:v>Move from vehicle assistance to an automated warehouse</x:v>
      </x:c>
      <x:c r="Q13" s="15" t="str">
        <x:v>Mechanism and limits; Responsibility analysis; Justified safeguard</x:v>
      </x:c>
      <x:c r="R13" s="15" t="str">
        <x:v>ds-u04-003; ds-u04-005; ds-u04-006</x:v>
      </x:c>
      <x:c r="S13" s="15" t="str">
        <x:v>ds-u04-003; ds-u04-005; ds-u04-006; ds-plan-ai; ds-plan-robots; ds-plan-evaluation</x:v>
      </x:c>
      <x:c r="T13" s="15" t="str">
        <x:v>Independent first attempt; declared assistance during practice; individual transfer without generative assistance</x:v>
      </x:c>
      <x:c r="U13" s="15" t="str">
        <x:v>R8; R22</x:v>
      </x:c>
    </x:row>
    <x:row r="14" ht="90" customHeight="1">
      <x:c r="A14" s="16" t="str">
        <x:v>IBDS</x:v>
      </x:c>
      <x:c r="B14" s="16" t="str">
        <x:v>ibds-26-s05-a2</x:v>
      </x:c>
      <x:c r="C14" s="16" t="str">
        <x:v>ibds-26-s05</x:v>
      </x:c>
      <x:c r="D14" s="16" t="str">
        <x:v>Human oversight recommendation</x:v>
      </x:c>
      <x:c r="E14" s="16" t="str">
        <x:v>Sub</x:v>
      </x:c>
      <x:c r="F14" s="16" t="n">
        <x:v>10</x:v>
      </x:c>
      <x:c r="G14" s="16" t="str">
        <x:v>Wed</x:v>
      </x:c>
      <x:c r="H14" s="16" t="str">
        <x:v>DS-U04-003</x:v>
      </x:c>
      <x:c r="I14" s="16" t="str">
        <x:v>U8</x:v>
      </x:c>
      <x:c r="J14" s="17" t="str">
        <x:v>Pro</x:v>
      </x:c>
      <x:c r="K14" s="16" t="str">
        <x:f>I14&amp;"-"&amp;H14&amp;"-"&amp;E14&amp;"-"&amp;J14&amp;" | "&amp;D14</x:f>
        <x:v>U8-DS-U04-003-Sub-Pro | Human oversight recommendation</x:v>
      </x:c>
      <x:c r="L14" s="16" t="str">
        <x:f>IF(E14="Form","F","S")&amp;"-"&amp;IF(J14="Pro","P",IF(J14="Obs","O","C"))&amp;"-"&amp;H14&amp;" | "&amp;D14</x:f>
        <x:v>S-P-DS-U04-003 | Human oversight recommendation</x:v>
      </x:c>
      <x:c r="M14" s="16" t="str">
        <x:v>Human oversight recommendation; process evidence; revision; individual explanation</x:v>
      </x:c>
      <x:c r="N14" s="16" t="str">
        <x:v>Identify input, decision, action and failure response</x:v>
      </x:c>
      <x:c r="O14" s="16" t="str">
        <x:v>When does a human-in-the-loop fail to protect people?</x:v>
      </x:c>
      <x:c r="P14" s="16" t="str">
        <x:v>Move from vehicle assistance to an automated warehouse</x:v>
      </x:c>
      <x:c r="Q14" s="16" t="str">
        <x:v>Mechanism and limits; Responsibility analysis; Justified safeguard</x:v>
      </x:c>
      <x:c r="R14" s="16" t="str">
        <x:v>ds-u04-003; ds-u04-005; ds-u04-006; ds-plan-ai; ds-plan-robots; ds-plan-evaluation</x:v>
      </x:c>
      <x:c r="S14" s="16" t="str">
        <x:v>ds-u04-003; ds-u04-005; ds-u04-006; ds-plan-ai; ds-plan-robots; ds-plan-evaluation</x:v>
      </x:c>
      <x:c r="T14" s="16" t="str">
        <x:v>Independent first attempt; declared assistance during practice; individual transfer without generative assistance</x:v>
      </x:c>
      <x:c r="U14" s="16" t="str">
        <x:v>R8; R22</x:v>
      </x:c>
    </x:row>
    <x:row r="15" ht="90" customHeight="1">
      <x:c r="A15" s="15" t="str">
        <x:v>IBDS</x:v>
      </x:c>
      <x:c r="B15" s="15" t="str">
        <x:v>ibds-26-s06-a1</x:v>
      </x:c>
      <x:c r="C15" s="15" t="str">
        <x:v>ibds-26-s06</x:v>
      </x:c>
      <x:c r="D15" s="15" t="str">
        <x:v>Four-source credibility and relationship grid</x:v>
      </x:c>
      <x:c r="E15" s="15" t="str">
        <x:v>Form</x:v>
      </x:c>
      <x:c r="F15" s="15" t="n">
        <x:v>11</x:v>
      </x:c>
      <x:c r="G15" s="15" t="str">
        <x:v>Thu</x:v>
      </x:c>
      <x:c r="H15" s="15" t="str">
        <x:v>DS-U02-004</x:v>
      </x:c>
      <x:c r="I15" s="15" t="str">
        <x:v>U7</x:v>
      </x:c>
      <x:c r="J15" s="17" t="str">
        <x:v>Pro</x:v>
      </x:c>
      <x:c r="K15" s="15" t="str">
        <x:f>I15&amp;"-"&amp;H15&amp;"-"&amp;E15&amp;"-"&amp;J15&amp;" | "&amp;D15</x:f>
        <x:v>U7-DS-U02-004-Form-Pro | Four-source credibility and relationship grid</x:v>
      </x:c>
      <x:c r="L15" s="15" t="str">
        <x:f>IF(E15="Form","F","S")&amp;"-"&amp;IF(J15="Pro","P",IF(J15="Obs","O","C"))&amp;"-"&amp;H15&amp;" | "&amp;D15</x:f>
        <x:v>F-P-DS-U02-004 | Four-source credibility and relationship grid</x:v>
      </x:c>
      <x:c r="M15" s="15" t="str">
        <x:v>Practice file and checkpoint response</x:v>
      </x:c>
      <x:c r="N15" s="15" t="str">
        <x:v>Trace an assertion to an original source and corroborate it</x:v>
      </x:c>
      <x:c r="O15" s="15" t="str">
        <x:v>Where do the sources disagree about cause or acceptable risk?</x:v>
      </x:c>
      <x:c r="P15" s="15" t="str">
        <x:v>Change cultural or political context and revisit the judgement</x:v>
      </x:c>
      <x:c r="Q15" s="15" t="str">
        <x:v>Source integration; Context-sensitive analysis; Sustained argument</x:v>
      </x:c>
      <x:c r="R15" s="15" t="str">
        <x:v>ds-u02-004; ds-u07-001; ds-u07-002</x:v>
      </x:c>
      <x:c r="S15" s="15" t="str">
        <x:v>ds-u02-004; ds-u07-001; ds-u07-002; ds-u07-003; ds-u07-004; ds-u07-005; ds-plan-synthesis; ds-plan-concepts</x:v>
      </x:c>
      <x:c r="T15" s="15" t="str">
        <x:v>Independent first attempt; declared assistance during practice; individual transfer without generative assistance</x:v>
      </x:c>
      <x:c r="U15" s="15" t="str">
        <x:v>R20; R19; R10</x:v>
      </x:c>
    </x:row>
    <x:row r="16" ht="90" customHeight="1">
      <x:c r="A16" s="16" t="str">
        <x:v>IBDS</x:v>
      </x:c>
      <x:c r="B16" s="16" t="str">
        <x:v>ibds-26-s06-a2</x:v>
      </x:c>
      <x:c r="C16" s="16" t="str">
        <x:v>ibds-26-s06</x:v>
      </x:c>
      <x:c r="D16" s="16" t="str">
        <x:v>Paper 2 style synthesis response</x:v>
      </x:c>
      <x:c r="E16" s="16" t="str">
        <x:v>Sub</x:v>
      </x:c>
      <x:c r="F16" s="16" t="n">
        <x:v>12</x:v>
      </x:c>
      <x:c r="G16" s="16" t="str">
        <x:v>Wed</x:v>
      </x:c>
      <x:c r="H16" s="16" t="str">
        <x:v>DS-U02-004</x:v>
      </x:c>
      <x:c r="I16" s="16" t="str">
        <x:v>U7</x:v>
      </x:c>
      <x:c r="J16" s="17" t="str">
        <x:v>Pro</x:v>
      </x:c>
      <x:c r="K16" s="16" t="str">
        <x:f>I16&amp;"-"&amp;H16&amp;"-"&amp;E16&amp;"-"&amp;J16&amp;" | "&amp;D16</x:f>
        <x:v>U7-DS-U02-004-Sub-Pro | Paper 2 style synthesis response</x:v>
      </x:c>
      <x:c r="L16" s="16" t="str">
        <x:f>IF(E16="Form","F","S")&amp;"-"&amp;IF(J16="Pro","P",IF(J16="Obs","O","C"))&amp;"-"&amp;H16&amp;" | "&amp;D16</x:f>
        <x:v>S-P-DS-U02-004 | Paper 2 style synthesis response</x:v>
      </x:c>
      <x:c r="M16" s="16" t="str">
        <x:v>Paper 2 style synthesis response; process evidence; revision; individual explanation</x:v>
      </x:c>
      <x:c r="N16" s="16" t="str">
        <x:v>Trace an assertion to an original source and corroborate it</x:v>
      </x:c>
      <x:c r="O16" s="16" t="str">
        <x:v>Where do the sources disagree about cause or acceptable risk?</x:v>
      </x:c>
      <x:c r="P16" s="16" t="str">
        <x:v>Change cultural or political context and revisit the judgement</x:v>
      </x:c>
      <x:c r="Q16" s="16" t="str">
        <x:v>Source integration; Context-sensitive analysis; Sustained argument</x:v>
      </x:c>
      <x:c r="R16" s="16" t="str">
        <x:v>ds-u02-004; ds-u07-001; ds-u07-002; ds-u07-003; ds-u07-004; ds-u07-005; ds-plan-synthesis; ds-plan-concepts</x:v>
      </x:c>
      <x:c r="S16" s="16" t="str">
        <x:v>ds-u02-004; ds-u07-001; ds-u07-002; ds-u07-003; ds-u07-004; ds-u07-005; ds-plan-synthesis; ds-plan-concepts</x:v>
      </x:c>
      <x:c r="T16" s="16" t="str">
        <x:v>Independent first attempt; declared assistance during practice; individual transfer without generative assistance</x:v>
      </x:c>
      <x:c r="U16" s="16" t="str">
        <x:v>R20; R19; R10</x:v>
      </x:c>
    </x:row>
    <x:row r="17" ht="90" customHeight="1">
      <x:c r="A17" s="15" t="str">
        <x:v>IBDS</x:v>
      </x:c>
      <x:c r="B17" s="15" t="str">
        <x:v>ibds-26-s07-a1</x:v>
      </x:c>
      <x:c r="C17" s="15" t="str">
        <x:v>ibds-26-s07</x:v>
      </x:c>
      <x:c r="D17" s="15" t="str">
        <x:v>Forecast versus observation evidence lab</x:v>
      </x:c>
      <x:c r="E17" s="15" t="str">
        <x:v>Form</x:v>
      </x:c>
      <x:c r="F17" s="15" t="n">
        <x:v>13</x:v>
      </x:c>
      <x:c r="G17" s="15" t="str">
        <x:v>Thu</x:v>
      </x:c>
      <x:c r="H17" s="15" t="str">
        <x:v>DS-U03-004</x:v>
      </x:c>
      <x:c r="I17" s="15" t="str">
        <x:v>U9</x:v>
      </x:c>
      <x:c r="J17" s="17" t="str">
        <x:v>Pro</x:v>
      </x:c>
      <x:c r="K17" s="15" t="str">
        <x:f>I17&amp;"-"&amp;H17&amp;"-"&amp;E17&amp;"-"&amp;J17&amp;" | "&amp;D17</x:f>
        <x:v>U9-DS-U03-004-Form-Pro | Forecast versus observation evidence lab</x:v>
      </x:c>
      <x:c r="L17" s="15" t="str">
        <x:f>IF(E17="Form","F","S")&amp;"-"&amp;IF(J17="Pro","P",IF(J17="Obs","O","C"))&amp;"-"&amp;H17&amp;" | "&amp;D17</x:f>
        <x:v>F-P-DS-U03-004 | Forecast versus observation evidence lab</x:v>
      </x:c>
      <x:c r="M17" s="15" t="str">
        <x:v>Practice file and checkpoint response</x:v>
      </x:c>
      <x:c r="N17" s="15" t="str">
        <x:v>Check units, dates and assumptions in a chart</x:v>
      </x:c>
      <x:c r="O17" s="15" t="str">
        <x:v>Whose benefits depend on whose costs, and at what scale?</x:v>
      </x:c>
      <x:c r="P17" s="15" t="str">
        <x:v>Change electricity mix or community access assumptions</x:v>
      </x:c>
      <x:c r="Q17" s="15" t="str">
        <x:v>Evidence interpretation; Distributional analysis; Conditional evaluation</x:v>
      </x:c>
      <x:c r="R17" s="15" t="str">
        <x:v>ds-u03-004; ds-u05-005; ds-plan-contexts</x:v>
      </x:c>
      <x:c r="S17" s="15" t="str">
        <x:v>ds-u03-004; ds-u05-005; ds-plan-contexts; ds-plan-synthesis; ds-plan-evaluation</x:v>
      </x:c>
      <x:c r="T17" s="15" t="str">
        <x:v>Independent first attempt; declared assistance during practice; individual transfer without generative assistance</x:v>
      </x:c>
      <x:c r="U17" s="15" t="str">
        <x:v>R21; R20</x:v>
      </x:c>
    </x:row>
    <x:row r="18" ht="90" customHeight="1">
      <x:c r="A18" s="16" t="str">
        <x:v>IBDS</x:v>
      </x:c>
      <x:c r="B18" s="16" t="str">
        <x:v>ibds-26-s07-a2</x:v>
      </x:c>
      <x:c r="C18" s="16" t="str">
        <x:v>ibds-26-s07</x:v>
      </x:c>
      <x:c r="D18" s="16" t="str">
        <x:v>Digital infrastructure policy brief</x:v>
      </x:c>
      <x:c r="E18" s="16" t="str">
        <x:v>Sub</x:v>
      </x:c>
      <x:c r="F18" s="16" t="n">
        <x:v>14</x:v>
      </x:c>
      <x:c r="G18" s="16" t="str">
        <x:v>Wed</x:v>
      </x:c>
      <x:c r="H18" s="16" t="str">
        <x:v>DS-U03-004</x:v>
      </x:c>
      <x:c r="I18" s="16" t="str">
        <x:v>U9</x:v>
      </x:c>
      <x:c r="J18" s="17" t="str">
        <x:v>Pro</x:v>
      </x:c>
      <x:c r="K18" s="16" t="str">
        <x:f>I18&amp;"-"&amp;H18&amp;"-"&amp;E18&amp;"-"&amp;J18&amp;" | "&amp;D18</x:f>
        <x:v>U9-DS-U03-004-Sub-Pro | Digital infrastructure policy brief</x:v>
      </x:c>
      <x:c r="L18" s="16" t="str">
        <x:f>IF(E18="Form","F","S")&amp;"-"&amp;IF(J18="Pro","P",IF(J18="Obs","O","C"))&amp;"-"&amp;H18&amp;" | "&amp;D18</x:f>
        <x:v>S-P-DS-U03-004 | Digital infrastructure policy brief</x:v>
      </x:c>
      <x:c r="M18" s="16" t="str">
        <x:v>Digital infrastructure policy brief; process evidence; revision; individual explanation</x:v>
      </x:c>
      <x:c r="N18" s="16" t="str">
        <x:v>Check units, dates and assumptions in a chart</x:v>
      </x:c>
      <x:c r="O18" s="16" t="str">
        <x:v>Whose benefits depend on whose costs, and at what scale?</x:v>
      </x:c>
      <x:c r="P18" s="16" t="str">
        <x:v>Change electricity mix or community access assumptions</x:v>
      </x:c>
      <x:c r="Q18" s="16" t="str">
        <x:v>Evidence interpretation; Distributional analysis; Conditional evaluation</x:v>
      </x:c>
      <x:c r="R18" s="16" t="str">
        <x:v>ds-u03-004; ds-u05-005; ds-plan-contexts; ds-plan-synthesis; ds-plan-evaluation</x:v>
      </x:c>
      <x:c r="S18" s="16" t="str">
        <x:v>ds-u03-004; ds-u05-005; ds-plan-contexts; ds-plan-synthesis; ds-plan-evaluation</x:v>
      </x:c>
      <x:c r="T18" s="16" t="str">
        <x:v>Independent first attempt; declared assistance during practice; individual transfer without generative assistance</x:v>
      </x:c>
      <x:c r="U18" s="16" t="str">
        <x:v>R21; R20</x:v>
      </x:c>
    </x:row>
    <x:row r="19" ht="90" customHeight="1">
      <x:c r="A19" s="15" t="str">
        <x:v>IBDS</x:v>
      </x:c>
      <x:c r="B19" s="15" t="str">
        <x:v>ibds-26-s08-a1</x:v>
      </x:c>
      <x:c r="C19" s="15" t="str">
        <x:v>ibds-26-s08</x:v>
      </x:c>
      <x:c r="D19" s="15" t="str">
        <x:v>Inquiry question and source conference</x:v>
      </x:c>
      <x:c r="E19" s="15" t="str">
        <x:v>Form</x:v>
      </x:c>
      <x:c r="F19" s="15" t="n">
        <x:v>15</x:v>
      </x:c>
      <x:c r="G19" s="15" t="str">
        <x:v>Thu</x:v>
      </x:c>
      <x:c r="H19" s="15" t="str">
        <x:v>DS-U12-003</x:v>
      </x:c>
      <x:c r="I19" s="15" t="str">
        <x:v>U12</x:v>
      </x:c>
      <x:c r="J19" s="17" t="str">
        <x:v>Pro</x:v>
      </x:c>
      <x:c r="K19" s="15" t="str">
        <x:f>I19&amp;"-"&amp;H19&amp;"-"&amp;E19&amp;"-"&amp;J19&amp;" | "&amp;D19</x:f>
        <x:v>U12-DS-U12-003-Form-Pro | Inquiry question and source conference</x:v>
      </x:c>
      <x:c r="L19" s="15" t="str">
        <x:f>IF(E19="Form","F","S")&amp;"-"&amp;IF(J19="Pro","P",IF(J19="Obs","O","C"))&amp;"-"&amp;H19&amp;" | "&amp;D19</x:f>
        <x:v>F-P-DS-U12-003 | Inquiry question and source conference</x:v>
      </x:c>
      <x:c r="M19" s="15" t="str">
        <x:v>Practice file and checkpoint response</x:v>
      </x:c>
      <x:c r="N19" s="15" t="str">
        <x:v>Explain how each source will answer the question</x:v>
      </x:c>
      <x:c r="O19" s="15" t="str">
        <x:v>What would count as evidence against your current view?</x:v>
      </x:c>
      <x:c r="P19" s="15" t="str">
        <x:v>Refine after one key source becomes unavailable</x:v>
      </x:c>
      <x:c r="Q19" s="15" t="str">
        <x:v>Focused inquiry; Source justification; Analytical communication</x:v>
      </x:c>
      <x:c r="R19" s="15" t="str">
        <x:v>ds-u12-003; ds-plan-inquiry; ds-plan-communication</x:v>
      </x:c>
      <x:c r="S19" s="15" t="str">
        <x:v>ds-u12-003; ds-plan-inquiry; ds-plan-communication; ds-plan-contexts</x:v>
      </x:c>
      <x:c r="T19" s="15" t="str">
        <x:v>Independent first attempt; declared assistance during practice; individual transfer without generative assistance</x:v>
      </x:c>
      <x:c r="U19" s="15" t="str">
        <x:v>R9; R10; R7</x:v>
      </x:c>
    </x:row>
    <x:row r="20" ht="90" customHeight="1">
      <x:c r="A20" s="16" t="str">
        <x:v>IBDS</x:v>
      </x:c>
      <x:c r="B20" s="16" t="str">
        <x:v>ibds-26-s08-a2</x:v>
      </x:c>
      <x:c r="C20" s="16" t="str">
        <x:v>ibds-26-s08</x:v>
      </x:c>
      <x:c r="D20" s="16" t="str">
        <x:v>Inquiry proposal with analytical storyboard</x:v>
      </x:c>
      <x:c r="E20" s="16" t="str">
        <x:v>Sub</x:v>
      </x:c>
      <x:c r="F20" s="16" t="n">
        <x:v>16</x:v>
      </x:c>
      <x:c r="G20" s="16" t="str">
        <x:v>Wed</x:v>
      </x:c>
      <x:c r="H20" s="16" t="str">
        <x:v>DS-U12-003</x:v>
      </x:c>
      <x:c r="I20" s="16" t="str">
        <x:v>U12</x:v>
      </x:c>
      <x:c r="J20" s="17" t="str">
        <x:v>Pro</x:v>
      </x:c>
      <x:c r="K20" s="16" t="str">
        <x:f>I20&amp;"-"&amp;H20&amp;"-"&amp;E20&amp;"-"&amp;J20&amp;" | "&amp;D20</x:f>
        <x:v>U12-DS-U12-003-Sub-Pro | Inquiry proposal with analytical storyboard</x:v>
      </x:c>
      <x:c r="L20" s="16" t="str">
        <x:f>IF(E20="Form","F","S")&amp;"-"&amp;IF(J20="Pro","P",IF(J20="Obs","O","C"))&amp;"-"&amp;H20&amp;" | "&amp;D20</x:f>
        <x:v>S-P-DS-U12-003 | Inquiry proposal with analytical storyboard</x:v>
      </x:c>
      <x:c r="M20" s="16" t="str">
        <x:v>Inquiry proposal with analytical storyboard; process evidence; revision; individual explanation</x:v>
      </x:c>
      <x:c r="N20" s="16" t="str">
        <x:v>Explain how each source will answer the question</x:v>
      </x:c>
      <x:c r="O20" s="16" t="str">
        <x:v>What would count as evidence against your current view?</x:v>
      </x:c>
      <x:c r="P20" s="16" t="str">
        <x:v>Refine after one key source becomes unavailable</x:v>
      </x:c>
      <x:c r="Q20" s="16" t="str">
        <x:v>Focused inquiry; Source justification; Analytical communication</x:v>
      </x:c>
      <x:c r="R20" s="16" t="str">
        <x:v>ds-u12-003; ds-plan-inquiry; ds-plan-communication; ds-plan-contexts</x:v>
      </x:c>
      <x:c r="S20" s="16" t="str">
        <x:v>ds-u12-003; ds-plan-inquiry; ds-plan-communication; ds-plan-contexts</x:v>
      </x:c>
      <x:c r="T20" s="16" t="str">
        <x:v>Independent first attempt; declared assistance during practice; individual transfer without generative assistance</x:v>
      </x:c>
      <x:c r="U20" s="16" t="str">
        <x:v>R9; R10; R7</x:v>
      </x:c>
    </x:row>
    <x:row r="21" ht="90" customHeight="1">
      <x:c r="A21" s="15" t="str">
        <x:v>IBDS</x:v>
      </x:c>
      <x:c r="B21" s="15" t="str">
        <x:v>ibds-26-s09-a1</x:v>
      </x:c>
      <x:c r="C21" s="15" t="str">
        <x:v>ibds-26-s09</x:v>
      </x:c>
      <x:c r="D21" s="15" t="str">
        <x:v>Cumulative retrieval and examination clinic</x:v>
      </x:c>
      <x:c r="E21" s="15" t="str">
        <x:v>Form</x:v>
      </x:c>
      <x:c r="F21" s="15" t="n">
        <x:v>17</x:v>
      </x:c>
      <x:c r="G21" s="15" t="str">
        <x:v>Thu</x:v>
      </x:c>
      <x:c r="H21" s="15" t="str">
        <x:v>DS-U02-005</x:v>
      </x:c>
      <x:c r="I21" s="15" t="str">
        <x:v>U12</x:v>
      </x:c>
      <x:c r="J21" s="17" t="str">
        <x:v>Pro</x:v>
      </x:c>
      <x:c r="K21" s="15" t="str">
        <x:f>I21&amp;"-"&amp;H21&amp;"-"&amp;E21&amp;"-"&amp;J21&amp;" | "&amp;D21</x:f>
        <x:v>U12-DS-U02-005-Form-Pro | Cumulative retrieval and examination clinic</x:v>
      </x:c>
      <x:c r="L21" s="15" t="str">
        <x:f>IF(E21="Form","F","S")&amp;"-"&amp;IF(J21="Pro","P",IF(J21="Obs","O","C"))&amp;"-"&amp;H21&amp;" | "&amp;D21</x:f>
        <x:v>F-P-DS-U02-005 | Cumulative retrieval and examination clinic</x:v>
      </x:c>
      <x:c r="M21" s="15" t="str">
        <x:v>Practice file and checkpoint response</x:v>
      </x:c>
      <x:c r="N21" s="15" t="str">
        <x:v>Explain an unfamiliar mechanism using known principles</x:v>
      </x:c>
      <x:c r="O21" s="15" t="str">
        <x:v>Which judgement changes when the evidence changes?</x:v>
      </x:c>
      <x:c r="P21" s="15" t="str">
        <x:v>New context with familiar system and competing sources</x:v>
      </x:c>
      <x:c r="Q21" s="15" t="str">
        <x:v>Independent application; Integrated evidence; Specific next learning target</x:v>
      </x:c>
      <x:c r="R21" s="15" t="str">
        <x:v>ds-u02-005; ds-u12-003; ds-plan-evaluation</x:v>
      </x:c>
      <x:c r="S21" s="15" t="str">
        <x:v>ds-u02-005; ds-u12-003; ds-plan-evaluation; ds-plan-synthesis; ds-plan-communication</x:v>
      </x:c>
      <x:c r="T21" s="15" t="str">
        <x:v>Independent first attempt; declared assistance during practice; individual transfer without generative assistance</x:v>
      </x:c>
      <x:c r="U21" s="15" t="str">
        <x:v>R9; R10</x:v>
      </x:c>
    </x:row>
    <x:row r="22" ht="90" customHeight="1">
      <x:c r="A22" s="16" t="str">
        <x:v>IBDS</x:v>
      </x:c>
      <x:c r="B22" s="16" t="str">
        <x:v>ibds-26-s09-a2</x:v>
      </x:c>
      <x:c r="C22" s="16" t="str">
        <x:v>ibds-26-s09</x:v>
      </x:c>
      <x:c r="D22" s="16" t="str">
        <x:v>Semester evidence portfolio and timed sections</x:v>
      </x:c>
      <x:c r="E22" s="16" t="str">
        <x:v>Sub</x:v>
      </x:c>
      <x:c r="F22" s="16" t="n">
        <x:v>18</x:v>
      </x:c>
      <x:c r="G22" s="16" t="str">
        <x:v>Wed</x:v>
      </x:c>
      <x:c r="H22" s="16" t="str">
        <x:v>DS-U02-005</x:v>
      </x:c>
      <x:c r="I22" s="16" t="str">
        <x:v>U12</x:v>
      </x:c>
      <x:c r="J22" s="17" t="str">
        <x:v>Pro</x:v>
      </x:c>
      <x:c r="K22" s="16" t="str">
        <x:f>I22&amp;"-"&amp;H22&amp;"-"&amp;E22&amp;"-"&amp;J22&amp;" | "&amp;D22</x:f>
        <x:v>U12-DS-U02-005-Sub-Pro | Semester evidence portfolio and timed sections</x:v>
      </x:c>
      <x:c r="L22" s="16" t="str">
        <x:f>IF(E22="Form","F","S")&amp;"-"&amp;IF(J22="Pro","P",IF(J22="Obs","O","C"))&amp;"-"&amp;H22&amp;" | "&amp;D22</x:f>
        <x:v>S-P-DS-U02-005 | Semester evidence portfolio and timed sections</x:v>
      </x:c>
      <x:c r="M22" s="16" t="str">
        <x:v>Semester evidence portfolio and timed sections; process evidence; revision; individual explanation</x:v>
      </x:c>
      <x:c r="N22" s="16" t="str">
        <x:v>Explain an unfamiliar mechanism using known principles</x:v>
      </x:c>
      <x:c r="O22" s="16" t="str">
        <x:v>Which judgement changes when the evidence changes?</x:v>
      </x:c>
      <x:c r="P22" s="16" t="str">
        <x:v>New context with familiar system and competing sources</x:v>
      </x:c>
      <x:c r="Q22" s="16" t="str">
        <x:v>Independent application; Integrated evidence; Specific next learning target</x:v>
      </x:c>
      <x:c r="R22" s="16" t="str">
        <x:v>ds-u02-005; ds-u12-003; ds-plan-evaluation; ds-plan-synthesis; ds-plan-communication</x:v>
      </x:c>
      <x:c r="S22" s="16" t="str">
        <x:v>ds-u02-005; ds-u12-003; ds-plan-evaluation; ds-plan-synthesis; ds-plan-communication</x:v>
      </x:c>
      <x:c r="T22" s="16" t="str">
        <x:v>Independent first attempt; declared assistance during practice; individual transfer without generative assistance</x:v>
      </x:c>
      <x:c r="U22" s="16" t="str">
        <x:v>R9; R10</x:v>
      </x:c>
    </x:row>
    <x:row r="23" ht="90" customHeight="1">
      <x:c r="A23" s="15" t="str">
        <x:v>MM12</x:v>
      </x:c>
      <x:c r="B23" s="15" t="str">
        <x:v>mm12-26-s01-a1</x:v>
      </x:c>
      <x:c r="C23" s="15" t="str">
        <x:v>mm12-26-s01</x:v>
      </x:c>
      <x:c r="D23" s="15" t="str">
        <x:v>Photoshop and hoodie guided lab</x:v>
      </x:c>
      <x:c r="E23" s="15" t="str">
        <x:v>Form</x:v>
      </x:c>
      <x:c r="F23" s="15" t="n">
        <x:v>1</x:v>
      </x:c>
      <x:c r="G23" s="15" t="str">
        <x:v>Thu</x:v>
      </x:c>
      <x:c r="H23" s="15" t="str">
        <x:v>MM12-1.1</x:v>
      </x:c>
      <x:c r="I23" s="15" t="str">
        <x:v>M1</x:v>
      </x:c>
      <x:c r="J23" s="17" t="str">
        <x:v>Pro</x:v>
      </x:c>
      <x:c r="K23" s="15" t="str">
        <x:f>I23&amp;"-"&amp;H23&amp;"-"&amp;E23&amp;"-"&amp;J23&amp;" | "&amp;D23</x:f>
        <x:v>M1-MM12-1.1-Form-Pro | Photoshop and hoodie guided lab</x:v>
      </x:c>
      <x:c r="L23" s="15" t="str">
        <x:f>IF(E23="Form","F","S")&amp;"-"&amp;IF(J23="Pro","P",IF(J23="Obs","O","C"))&amp;"-"&amp;H23&amp;" | "&amp;D23</x:f>
        <x:v>F-P-MM12-1.1 | Photoshop and hoodie guided lab</x:v>
      </x:c>
      <x:c r="M23" s="15" t="str">
        <x:v>Practice file and checkpoint response</x:v>
      </x:c>
      <x:c r="N23" s="15" t="str">
        <x:v>Find and repair a mask or layer problem</x:v>
      </x:c>
      <x:c r="O23" s="15" t="str">
        <x:v>Why is this edit reversible and appropriate for the surface?</x:v>
      </x:c>
      <x:c r="P23" s="15" t="str">
        <x:v>Apply the same skill to a different object</x:v>
      </x:c>
      <x:c r="Q23" s="15" t="str">
        <x:v>Editable control; Surface integration; Explained decisions</x:v>
      </x:c>
      <x:c r="R23" s="15" t="str">
        <x:v>mm12-o1; mm12-o3; mm12-o4</x:v>
      </x:c>
      <x:c r="S23" s="15" t="str">
        <x:v>mm12-o1; mm12-o3; mm12-o4; mm12-o20</x:v>
      </x:c>
      <x:c r="T23" s="15" t="str">
        <x:v>Independent first attempt; declared assistance during practice; individual transfer without generative assistance</x:v>
      </x:c>
      <x:c r="U23" s="15" t="str">
        <x:v>R14</x:v>
      </x:c>
    </x:row>
    <x:row r="24" ht="90" customHeight="1">
      <x:c r="A24" s="16" t="str">
        <x:v>MM12</x:v>
      </x:c>
      <x:c r="B24" s="16" t="str">
        <x:v>mm12-26-s01-a2</x:v>
      </x:c>
      <x:c r="C24" s="16" t="str">
        <x:v>mm12-26-s01</x:v>
      </x:c>
      <x:c r="D24" s="16" t="str">
        <x:v>Independent surface mock-up</x:v>
      </x:c>
      <x:c r="E24" s="16" t="str">
        <x:v>Sub</x:v>
      </x:c>
      <x:c r="F24" s="16" t="n">
        <x:v>2</x:v>
      </x:c>
      <x:c r="G24" s="16" t="str">
        <x:v>Wed</x:v>
      </x:c>
      <x:c r="H24" s="16" t="str">
        <x:v>MM12-1.1</x:v>
      </x:c>
      <x:c r="I24" s="16" t="str">
        <x:v>M1</x:v>
      </x:c>
      <x:c r="J24" s="17" t="str">
        <x:v>Pro</x:v>
      </x:c>
      <x:c r="K24" s="16" t="str">
        <x:f>I24&amp;"-"&amp;H24&amp;"-"&amp;E24&amp;"-"&amp;J24&amp;" | "&amp;D24</x:f>
        <x:v>M1-MM12-1.1-Sub-Pro | Independent surface mock-up</x:v>
      </x:c>
      <x:c r="L24" s="16" t="str">
        <x:f>IF(E24="Form","F","S")&amp;"-"&amp;IF(J24="Pro","P",IF(J24="Obs","O","C"))&amp;"-"&amp;H24&amp;" | "&amp;D24</x:f>
        <x:v>S-P-MM12-1.1 | Independent surface mock-up</x:v>
      </x:c>
      <x:c r="M24" s="16" t="str">
        <x:v>Independent surface mock-up; process evidence; revision; individual explanation</x:v>
      </x:c>
      <x:c r="N24" s="16" t="str">
        <x:v>Find and repair a mask or layer problem</x:v>
      </x:c>
      <x:c r="O24" s="16" t="str">
        <x:v>Why is this edit reversible and appropriate for the surface?</x:v>
      </x:c>
      <x:c r="P24" s="16" t="str">
        <x:v>Apply the same skill to a different object</x:v>
      </x:c>
      <x:c r="Q24" s="16" t="str">
        <x:v>Editable control; Surface integration; Explained decisions</x:v>
      </x:c>
      <x:c r="R24" s="16" t="str">
        <x:v>mm12-o1; mm12-o3; mm12-o4; mm12-o20</x:v>
      </x:c>
      <x:c r="S24" s="16" t="str">
        <x:v>mm12-o1; mm12-o3; mm12-o4; mm12-o20</x:v>
      </x:c>
      <x:c r="T24" s="16" t="str">
        <x:v>Independent first attempt; declared assistance during practice; individual transfer without generative assistance</x:v>
      </x:c>
      <x:c r="U24" s="16" t="str">
        <x:v>R14</x:v>
      </x:c>
    </x:row>
    <x:row r="25" ht="90" customHeight="1">
      <x:c r="A25" s="15" t="str">
        <x:v>MM12</x:v>
      </x:c>
      <x:c r="B25" s="15" t="str">
        <x:v>mm12-26-s02-a1</x:v>
      </x:c>
      <x:c r="C25" s="15" t="str">
        <x:v>mm12-26-s02</x:v>
      </x:c>
      <x:c r="D25" s="15" t="str">
        <x:v>Moon Chair practice and visual analysis</x:v>
      </x:c>
      <x:c r="E25" s="15" t="str">
        <x:v>Form</x:v>
      </x:c>
      <x:c r="F25" s="15" t="n">
        <x:v>3</x:v>
      </x:c>
      <x:c r="G25" s="15" t="str">
        <x:v>Thu</x:v>
      </x:c>
      <x:c r="H25" s="15" t="str">
        <x:v>MM12-1.1</x:v>
      </x:c>
      <x:c r="I25" s="15" t="str">
        <x:v>M1</x:v>
      </x:c>
      <x:c r="J25" s="17" t="str">
        <x:v>Pro</x:v>
      </x:c>
      <x:c r="K25" s="15" t="str">
        <x:f>I25&amp;"-"&amp;H25&amp;"-"&amp;E25&amp;"-"&amp;J25&amp;" | "&amp;D25</x:f>
        <x:v>M1-MM12-1.1-Form-Pro | Moon Chair practice and visual analysis</x:v>
      </x:c>
      <x:c r="L25" s="15" t="str">
        <x:f>IF(E25="Form","F","S")&amp;"-"&amp;IF(J25="Pro","P",IF(J25="Obs","O","C"))&amp;"-"&amp;H25&amp;" | "&amp;D25</x:f>
        <x:v>F-P-MM12-1.1 | Moon Chair practice and visual analysis</x:v>
      </x:c>
      <x:c r="M25" s="15" t="str">
        <x:v>Practice file and checkpoint response</x:v>
      </x:c>
      <x:c r="N25" s="15" t="str">
        <x:v>Repair an edge shadow or perspective mismatch</x:v>
      </x:c>
      <x:c r="O25" s="15" t="str">
        <x:v>Which visual cue most strongly makes the scene believable?</x:v>
      </x:c>
      <x:c r="P25" s="15" t="str">
        <x:v>Replace the subject and match a new light source</x:v>
      </x:c>
      <x:c r="Q25" s="15" t="str">
        <x:v>Believability; Intentional message; Independent editing</x:v>
      </x:c>
      <x:c r="R25" s="15" t="str">
        <x:v>mm12-o1; mm12-o2; mm12-o4</x:v>
      </x:c>
      <x:c r="S25" s="15" t="str">
        <x:v>mm12-o1; mm12-o2; mm12-o4; mm12-o5</x:v>
      </x:c>
      <x:c r="T25" s="15" t="str">
        <x:v>Independent first attempt; declared assistance during practice; individual transfer without generative assistance</x:v>
      </x:c>
      <x:c r="U25" s="15" t="str">
        <x:v>R14</x:v>
      </x:c>
    </x:row>
    <x:row r="26" ht="90" customHeight="1">
      <x:c r="A26" s="16" t="str">
        <x:v>MM12</x:v>
      </x:c>
      <x:c r="B26" s="16" t="str">
        <x:v>mm12-26-s02-a2</x:v>
      </x:c>
      <x:c r="C26" s="16" t="str">
        <x:v>mm12-26-s02</x:v>
      </x:c>
      <x:c r="D26" s="16" t="str">
        <x:v>Original surreal composite</x:v>
      </x:c>
      <x:c r="E26" s="16" t="str">
        <x:v>Sub</x:v>
      </x:c>
      <x:c r="F26" s="16" t="n">
        <x:v>4</x:v>
      </x:c>
      <x:c r="G26" s="16" t="str">
        <x:v>Wed</x:v>
      </x:c>
      <x:c r="H26" s="16" t="str">
        <x:v>MM12-1.1</x:v>
      </x:c>
      <x:c r="I26" s="16" t="str">
        <x:v>M1</x:v>
      </x:c>
      <x:c r="J26" s="17" t="str">
        <x:v>Pro</x:v>
      </x:c>
      <x:c r="K26" s="16" t="str">
        <x:f>I26&amp;"-"&amp;H26&amp;"-"&amp;E26&amp;"-"&amp;J26&amp;" | "&amp;D26</x:f>
        <x:v>M1-MM12-1.1-Sub-Pro | Original surreal composite</x:v>
      </x:c>
      <x:c r="L26" s="16" t="str">
        <x:f>IF(E26="Form","F","S")&amp;"-"&amp;IF(J26="Pro","P",IF(J26="Obs","O","C"))&amp;"-"&amp;H26&amp;" | "&amp;D26</x:f>
        <x:v>S-P-MM12-1.1 | Original surreal composite</x:v>
      </x:c>
      <x:c r="M26" s="16" t="str">
        <x:v>Original surreal composite; process evidence; revision; individual explanation</x:v>
      </x:c>
      <x:c r="N26" s="16" t="str">
        <x:v>Repair an edge shadow or perspective mismatch</x:v>
      </x:c>
      <x:c r="O26" s="16" t="str">
        <x:v>Which visual cue most strongly makes the scene believable?</x:v>
      </x:c>
      <x:c r="P26" s="16" t="str">
        <x:v>Replace the subject and match a new light source</x:v>
      </x:c>
      <x:c r="Q26" s="16" t="str">
        <x:v>Believability; Intentional message; Independent editing</x:v>
      </x:c>
      <x:c r="R26" s="16" t="str">
        <x:v>mm12-o1; mm12-o2; mm12-o4; mm12-o5</x:v>
      </x:c>
      <x:c r="S26" s="16" t="str">
        <x:v>mm12-o1; mm12-o2; mm12-o4; mm12-o5</x:v>
      </x:c>
      <x:c r="T26" s="16" t="str">
        <x:v>Independent first attempt; declared assistance during practice; individual transfer without generative assistance</x:v>
      </x:c>
      <x:c r="U26" s="16" t="str">
        <x:v>R14</x:v>
      </x:c>
    </x:row>
    <x:row r="27" ht="90" customHeight="1">
      <x:c r="A27" s="15" t="str">
        <x:v>MM12</x:v>
      </x:c>
      <x:c r="B27" s="15" t="str">
        <x:v>mm12-26-s03-a1</x:v>
      </x:c>
      <x:c r="C27" s="15" t="str">
        <x:v>mm12-26-s03</x:v>
      </x:c>
      <x:c r="D27" s="15" t="str">
        <x:v>Lighting and composition contact sheet</x:v>
      </x:c>
      <x:c r="E27" s="15" t="str">
        <x:v>Form</x:v>
      </x:c>
      <x:c r="F27" s="15" t="n">
        <x:v>5</x:v>
      </x:c>
      <x:c r="G27" s="15" t="str">
        <x:v>Thu</x:v>
      </x:c>
      <x:c r="H27" s="15" t="str">
        <x:v>MM12-1.2</x:v>
      </x:c>
      <x:c r="I27" s="15" t="str">
        <x:v>M1</x:v>
      </x:c>
      <x:c r="J27" s="17" t="str">
        <x:v>Pro</x:v>
      </x:c>
      <x:c r="K27" s="15" t="str">
        <x:f>I27&amp;"-"&amp;H27&amp;"-"&amp;E27&amp;"-"&amp;J27&amp;" | "&amp;D27</x:f>
        <x:v>M1-MM12-1.2-Form-Pro | Lighting and composition contact sheet</x:v>
      </x:c>
      <x:c r="L27" s="15" t="str">
        <x:f>IF(E27="Form","F","S")&amp;"-"&amp;IF(J27="Pro","P",IF(J27="Obs","O","C"))&amp;"-"&amp;H27&amp;" | "&amp;D27</x:f>
        <x:v>F-P-MM12-1.2 | Lighting and composition contact sheet</x:v>
      </x:c>
      <x:c r="M27" s="15" t="str">
        <x:v>Practice file and checkpoint response</x:v>
      </x:c>
      <x:c r="N27" s="15" t="str">
        <x:v>Set up a stable shot and alter one exposure variable</x:v>
      </x:c>
      <x:c r="O27" s="15" t="str">
        <x:v>Why does this lighting suit the intended audience?</x:v>
      </x:c>
      <x:c r="P27" s="15" t="str">
        <x:v>Photograph a different material under changed lighting</x:v>
      </x:c>
      <x:c r="Q27" s="15" t="str">
        <x:v>Purposeful capture; Visual communication; Traceable original assets</x:v>
      </x:c>
      <x:c r="R27" s="15" t="str">
        <x:v>mm12-o2; mm12-o3; mm12-o4</x:v>
      </x:c>
      <x:c r="S27" s="15" t="str">
        <x:v>mm12-o2; mm12-o3; mm12-o4; mm12-o5</x:v>
      </x:c>
      <x:c r="T27" s="15" t="str">
        <x:v>Independent first attempt; declared assistance during practice; individual transfer without generative assistance</x:v>
      </x:c>
      <x:c r="U27" s="15" t="str">
        <x:v>R14</x:v>
      </x:c>
    </x:row>
    <x:row r="28" ht="90" customHeight="1">
      <x:c r="A28" s="16" t="str">
        <x:v>MM12</x:v>
      </x:c>
      <x:c r="B28" s="16" t="str">
        <x:v>mm12-26-s03-a2</x:v>
      </x:c>
      <x:c r="C28" s="16" t="str">
        <x:v>mm12-26-s03</x:v>
      </x:c>
      <x:c r="D28" s="16" t="str">
        <x:v>Original photography composite</x:v>
      </x:c>
      <x:c r="E28" s="16" t="str">
        <x:v>Sub</x:v>
      </x:c>
      <x:c r="F28" s="16" t="n">
        <x:v>6</x:v>
      </x:c>
      <x:c r="G28" s="16" t="str">
        <x:v>Wed</x:v>
      </x:c>
      <x:c r="H28" s="16" t="str">
        <x:v>MM12-1.2</x:v>
      </x:c>
      <x:c r="I28" s="16" t="str">
        <x:v>M1</x:v>
      </x:c>
      <x:c r="J28" s="17" t="str">
        <x:v>Pro</x:v>
      </x:c>
      <x:c r="K28" s="16" t="str">
        <x:f>I28&amp;"-"&amp;H28&amp;"-"&amp;E28&amp;"-"&amp;J28&amp;" | "&amp;D28</x:f>
        <x:v>M1-MM12-1.2-Sub-Pro | Original photography composite</x:v>
      </x:c>
      <x:c r="L28" s="16" t="str">
        <x:f>IF(E28="Form","F","S")&amp;"-"&amp;IF(J28="Pro","P",IF(J28="Obs","O","C"))&amp;"-"&amp;H28&amp;" | "&amp;D28</x:f>
        <x:v>S-P-MM12-1.2 | Original photography composite</x:v>
      </x:c>
      <x:c r="M28" s="16" t="str">
        <x:v>Original photography composite; process evidence; revision; individual explanation</x:v>
      </x:c>
      <x:c r="N28" s="16" t="str">
        <x:v>Set up a stable shot and alter one exposure variable</x:v>
      </x:c>
      <x:c r="O28" s="16" t="str">
        <x:v>Why does this lighting suit the intended audience?</x:v>
      </x:c>
      <x:c r="P28" s="16" t="str">
        <x:v>Photograph a different material under changed lighting</x:v>
      </x:c>
      <x:c r="Q28" s="16" t="str">
        <x:v>Purposeful capture; Visual communication; Traceable original assets</x:v>
      </x:c>
      <x:c r="R28" s="16" t="str">
        <x:v>mm12-o2; mm12-o3; mm12-o4; mm12-o5</x:v>
      </x:c>
      <x:c r="S28" s="16" t="str">
        <x:v>mm12-o2; mm12-o3; mm12-o4; mm12-o5</x:v>
      </x:c>
      <x:c r="T28" s="16" t="str">
        <x:v>Independent first attempt; declared assistance during practice; individual transfer without generative assistance</x:v>
      </x:c>
      <x:c r="U28" s="16" t="str">
        <x:v>R14</x:v>
      </x:c>
    </x:row>
    <x:row r="29" ht="90" customHeight="1">
      <x:c r="A29" s="15" t="str">
        <x:v>MM12</x:v>
      </x:c>
      <x:c r="B29" s="15" t="str">
        <x:v>mm12-26-s04-a1</x:v>
      </x:c>
      <x:c r="C29" s="15" t="str">
        <x:v>mm12-26-s04</x:v>
      </x:c>
      <x:c r="D29" s="15" t="str">
        <x:v>Campaign brief and layout lab</x:v>
      </x:c>
      <x:c r="E29" s="15" t="str">
        <x:v>Form</x:v>
      </x:c>
      <x:c r="F29" s="15" t="n">
        <x:v>7</x:v>
      </x:c>
      <x:c r="G29" s="15" t="str">
        <x:v>Thu</x:v>
      </x:c>
      <x:c r="H29" s="15" t="str">
        <x:v>MM12-1.4</x:v>
      </x:c>
      <x:c r="I29" s="15" t="str">
        <x:v>M1</x:v>
      </x:c>
      <x:c r="J29" s="17" t="str">
        <x:v>Pro</x:v>
      </x:c>
      <x:c r="K29" s="15" t="str">
        <x:f>I29&amp;"-"&amp;H29&amp;"-"&amp;E29&amp;"-"&amp;J29&amp;" | "&amp;D29</x:f>
        <x:v>M1-MM12-1.4-Form-Pro | Campaign brief and layout lab</x:v>
      </x:c>
      <x:c r="L29" s="15" t="str">
        <x:f>IF(E29="Form","F","S")&amp;"-"&amp;IF(J29="Pro","P",IF(J29="Obs","O","C"))&amp;"-"&amp;H29&amp;" | "&amp;D29</x:f>
        <x:v>F-P-MM12-1.4 | Campaign brief and layout lab</x:v>
      </x:c>
      <x:c r="M29" s="15" t="str">
        <x:v>Practice file and checkpoint response</x:v>
      </x:c>
      <x:c r="N29" s="15" t="str">
        <x:v>Revise hierarchy using audience feedback</x:v>
      </x:c>
      <x:c r="O29" s="15" t="str">
        <x:v>Which evidence supports your design choice?</x:v>
      </x:c>
      <x:c r="P29" s="15" t="str">
        <x:v>Adapt to a new format without losing hierarchy</x:v>
      </x:c>
      <x:c r="Q29" s="15" t="str">
        <x:v>Audience fit; Design rationale; Response to feedback</x:v>
      </x:c>
      <x:c r="R29" s="15" t="str">
        <x:v>mm12-o4; mm12-o5; mm12-o16</x:v>
      </x:c>
      <x:c r="S29" s="15" t="str">
        <x:v>mm12-o4; mm12-o5; mm12-o16; mm12-o17</x:v>
      </x:c>
      <x:c r="T29" s="15" t="str">
        <x:v>Independent first attempt; declared assistance during practice; individual transfer without generative assistance</x:v>
      </x:c>
      <x:c r="U29" s="15" t="str">
        <x:v>R14; R16</x:v>
      </x:c>
    </x:row>
    <x:row r="30" ht="90" customHeight="1">
      <x:c r="A30" s="16" t="str">
        <x:v>MM12</x:v>
      </x:c>
      <x:c r="B30" s="16" t="str">
        <x:v>mm12-26-s04-a2</x:v>
      </x:c>
      <x:c r="C30" s="16" t="str">
        <x:v>mm12-26-s04</x:v>
      </x:c>
      <x:c r="D30" s="16" t="str">
        <x:v>Static campaign for a school or community brief</x:v>
      </x:c>
      <x:c r="E30" s="16" t="str">
        <x:v>Sub</x:v>
      </x:c>
      <x:c r="F30" s="16" t="n">
        <x:v>8</x:v>
      </x:c>
      <x:c r="G30" s="16" t="str">
        <x:v>Wed</x:v>
      </x:c>
      <x:c r="H30" s="16" t="str">
        <x:v>MM12-1.4</x:v>
      </x:c>
      <x:c r="I30" s="16" t="str">
        <x:v>M1</x:v>
      </x:c>
      <x:c r="J30" s="17" t="str">
        <x:v>Pro</x:v>
      </x:c>
      <x:c r="K30" s="16" t="str">
        <x:f>I30&amp;"-"&amp;H30&amp;"-"&amp;E30&amp;"-"&amp;J30&amp;" | "&amp;D30</x:f>
        <x:v>M1-MM12-1.4-Sub-Pro | Static campaign for a school or community brief</x:v>
      </x:c>
      <x:c r="L30" s="16" t="str">
        <x:f>IF(E30="Form","F","S")&amp;"-"&amp;IF(J30="Pro","P",IF(J30="Obs","O","C"))&amp;"-"&amp;H30&amp;" | "&amp;D30</x:f>
        <x:v>S-P-MM12-1.4 | Static campaign for a school or community brief</x:v>
      </x:c>
      <x:c r="M30" s="16" t="str">
        <x:v>Static campaign for a school or community brief; process evidence; revision; individual explanation</x:v>
      </x:c>
      <x:c r="N30" s="16" t="str">
        <x:v>Revise hierarchy using audience feedback</x:v>
      </x:c>
      <x:c r="O30" s="16" t="str">
        <x:v>Which evidence supports your design choice?</x:v>
      </x:c>
      <x:c r="P30" s="16" t="str">
        <x:v>Adapt to a new format without losing hierarchy</x:v>
      </x:c>
      <x:c r="Q30" s="16" t="str">
        <x:v>Audience fit; Design rationale; Response to feedback</x:v>
      </x:c>
      <x:c r="R30" s="16" t="str">
        <x:v>mm12-o4; mm12-o5; mm12-o16; mm12-o17</x:v>
      </x:c>
      <x:c r="S30" s="16" t="str">
        <x:v>mm12-o4; mm12-o5; mm12-o16; mm12-o17</x:v>
      </x:c>
      <x:c r="T30" s="16" t="str">
        <x:v>Independent first attempt; declared assistance during practice; individual transfer without generative assistance</x:v>
      </x:c>
      <x:c r="U30" s="16" t="str">
        <x:v>R14; R16</x:v>
      </x:c>
    </x:row>
    <x:row r="31" ht="90" customHeight="1">
      <x:c r="A31" s="15" t="str">
        <x:v>MM12</x:v>
      </x:c>
      <x:c r="B31" s="15" t="str">
        <x:v>mm12-26-s05-a1</x:v>
      </x:c>
      <x:c r="C31" s="15" t="str">
        <x:v>mm12-26-s05</x:v>
      </x:c>
      <x:c r="D31" s="15" t="str">
        <x:v>Keyframe and motion-language lab</x:v>
      </x:c>
      <x:c r="E31" s="15" t="str">
        <x:v>Form</x:v>
      </x:c>
      <x:c r="F31" s="15" t="n">
        <x:v>9</x:v>
      </x:c>
      <x:c r="G31" s="15" t="str">
        <x:v>Thu</x:v>
      </x:c>
      <x:c r="H31" s="15" t="str">
        <x:v>MM12-2.1</x:v>
      </x:c>
      <x:c r="I31" s="15" t="str">
        <x:v>M2</x:v>
      </x:c>
      <x:c r="J31" s="17" t="str">
        <x:v>Pro</x:v>
      </x:c>
      <x:c r="K31" s="15" t="str">
        <x:f>I31&amp;"-"&amp;H31&amp;"-"&amp;E31&amp;"-"&amp;J31&amp;" | "&amp;D31</x:f>
        <x:v>M2-MM12-2.1-Form-Pro | Keyframe and motion-language lab</x:v>
      </x:c>
      <x:c r="L31" s="15" t="str">
        <x:f>IF(E31="Form","F","S")&amp;"-"&amp;IF(J31="Pro","P",IF(J31="Obs","O","C"))&amp;"-"&amp;H31&amp;" | "&amp;D31</x:f>
        <x:v>F-P-MM12-2.1 | Keyframe and motion-language lab</x:v>
      </x:c>
      <x:c r="M31" s="15" t="str">
        <x:v>Practice file and checkpoint response</x:v>
      </x:c>
      <x:c r="N31" s="15" t="str">
        <x:v>Adjust timing and explain the result</x:v>
      </x:c>
      <x:c r="O31" s="15" t="str">
        <x:v>Why does the motion support the message?</x:v>
      </x:c>
      <x:c r="P31" s="15" t="str">
        <x:v>Retiming for a different audience or screen</x:v>
      </x:c>
      <x:c r="Q31" s="15" t="str">
        <x:v>Technical control; Intentional pacing; Communicative movement</x:v>
      </x:c>
      <x:c r="R31" s="15" t="str">
        <x:v>mm12-o6; mm12-o7; mm12-o8</x:v>
      </x:c>
      <x:c r="S31" s="15" t="str">
        <x:v>mm12-o6; mm12-o7; mm12-o8; mm12-o9; mm12-o10</x:v>
      </x:c>
      <x:c r="T31" s="15" t="str">
        <x:v>Independent first attempt; declared assistance during practice; individual transfer without generative assistance</x:v>
      </x:c>
      <x:c r="U31" s="15" t="str">
        <x:v>R14; R16</x:v>
      </x:c>
    </x:row>
    <x:row r="32" ht="90" customHeight="1">
      <x:c r="A32" s="16" t="str">
        <x:v>MM12</x:v>
      </x:c>
      <x:c r="B32" s="16" t="str">
        <x:v>mm12-26-s05-a2</x:v>
      </x:c>
      <x:c r="C32" s="16" t="str">
        <x:v>mm12-26-s05</x:v>
      </x:c>
      <x:c r="D32" s="16" t="str">
        <x:v>Silent motion advertisement</x:v>
      </x:c>
      <x:c r="E32" s="16" t="str">
        <x:v>Sub</x:v>
      </x:c>
      <x:c r="F32" s="16" t="n">
        <x:v>10</x:v>
      </x:c>
      <x:c r="G32" s="16" t="str">
        <x:v>Wed</x:v>
      </x:c>
      <x:c r="H32" s="16" t="str">
        <x:v>MM12-2.1</x:v>
      </x:c>
      <x:c r="I32" s="16" t="str">
        <x:v>M2</x:v>
      </x:c>
      <x:c r="J32" s="17" t="str">
        <x:v>Pro</x:v>
      </x:c>
      <x:c r="K32" s="16" t="str">
        <x:f>I32&amp;"-"&amp;H32&amp;"-"&amp;E32&amp;"-"&amp;J32&amp;" | "&amp;D32</x:f>
        <x:v>M2-MM12-2.1-Sub-Pro | Silent motion advertisement</x:v>
      </x:c>
      <x:c r="L32" s="16" t="str">
        <x:f>IF(E32="Form","F","S")&amp;"-"&amp;IF(J32="Pro","P",IF(J32="Obs","O","C"))&amp;"-"&amp;H32&amp;" | "&amp;D32</x:f>
        <x:v>S-P-MM12-2.1 | Silent motion advertisement</x:v>
      </x:c>
      <x:c r="M32" s="16" t="str">
        <x:v>Silent motion advertisement; process evidence; revision; individual explanation</x:v>
      </x:c>
      <x:c r="N32" s="16" t="str">
        <x:v>Adjust timing and explain the result</x:v>
      </x:c>
      <x:c r="O32" s="16" t="str">
        <x:v>Why does the motion support the message?</x:v>
      </x:c>
      <x:c r="P32" s="16" t="str">
        <x:v>Retiming for a different audience or screen</x:v>
      </x:c>
      <x:c r="Q32" s="16" t="str">
        <x:v>Technical control; Intentional pacing; Communicative movement</x:v>
      </x:c>
      <x:c r="R32" s="16" t="str">
        <x:v>mm12-o6; mm12-o7; mm12-o8; mm12-o9; mm12-o10</x:v>
      </x:c>
      <x:c r="S32" s="16" t="str">
        <x:v>mm12-o6; mm12-o7; mm12-o8; mm12-o9; mm12-o10</x:v>
      </x:c>
      <x:c r="T32" s="16" t="str">
        <x:v>Independent first attempt; declared assistance during practice; individual transfer without generative assistance</x:v>
      </x:c>
      <x:c r="U32" s="16" t="str">
        <x:v>R14; R16</x:v>
      </x:c>
    </x:row>
    <x:row r="33" ht="90" customHeight="1">
      <x:c r="A33" s="15" t="str">
        <x:v>MM12</x:v>
      </x:c>
      <x:c r="B33" s="15" t="str">
        <x:v>mm12-26-s06-a1</x:v>
      </x:c>
      <x:c r="C33" s="15" t="str">
        <x:v>mm12-26-s06</x:v>
      </x:c>
      <x:c r="D33" s="15" t="str">
        <x:v>Audio capture and edit lab</x:v>
      </x:c>
      <x:c r="E33" s="15" t="str">
        <x:v>Form</x:v>
      </x:c>
      <x:c r="F33" s="15" t="n">
        <x:v>11</x:v>
      </x:c>
      <x:c r="G33" s="15" t="str">
        <x:v>Thu</x:v>
      </x:c>
      <x:c r="H33" s="15" t="str">
        <x:v>MM12-3.1</x:v>
      </x:c>
      <x:c r="I33" s="15" t="str">
        <x:v>M3</x:v>
      </x:c>
      <x:c r="J33" s="17" t="str">
        <x:v>Pro</x:v>
      </x:c>
      <x:c r="K33" s="15" t="str">
        <x:f>I33&amp;"-"&amp;H33&amp;"-"&amp;E33&amp;"-"&amp;J33&amp;" | "&amp;D33</x:f>
        <x:v>M3-MM12-3.1-Form-Pro | Audio capture and edit lab</x:v>
      </x:c>
      <x:c r="L33" s="15" t="str">
        <x:f>IF(E33="Form","F","S")&amp;"-"&amp;IF(J33="Pro","P",IF(J33="Obs","O","C"))&amp;"-"&amp;H33&amp;" | "&amp;D33</x:f>
        <x:v>F-P-MM12-3.1 | Audio capture and edit lab</x:v>
      </x:c>
      <x:c r="M33" s="15" t="str">
        <x:v>Practice file and checkpoint response</x:v>
      </x:c>
      <x:c r="N33" s="15" t="str">
        <x:v>Capture clean audio and remove or prevent a problem</x:v>
      </x:c>
      <x:c r="O33" s="15" t="str">
        <x:v>How did your sound treatment change interpretation?</x:v>
      </x:c>
      <x:c r="P33" s="15" t="str">
        <x:v>Change the mood using the same visual sequence</x:v>
      </x:c>
      <x:c r="Q33" s="15" t="str">
        <x:v>Intelligibility; Purposeful sound design; Technical and source control</x:v>
      </x:c>
      <x:c r="R33" s="15" t="str">
        <x:v>mm12-o11; mm12-o12; mm12-o13</x:v>
      </x:c>
      <x:c r="S33" s="15" t="str">
        <x:v>mm12-o11; mm12-o12; mm12-o13; mm12-o14; mm12-o15</x:v>
      </x:c>
      <x:c r="T33" s="15" t="str">
        <x:v>Independent first attempt; declared assistance during practice; individual transfer without generative assistance</x:v>
      </x:c>
      <x:c r="U33" s="15" t="str">
        <x:v>R16</x:v>
      </x:c>
    </x:row>
    <x:row r="34" ht="90" customHeight="1">
      <x:c r="A34" s="16" t="str">
        <x:v>MM12</x:v>
      </x:c>
      <x:c r="B34" s="16" t="str">
        <x:v>mm12-26-s06-a2</x:v>
      </x:c>
      <x:c r="C34" s="16" t="str">
        <x:v>mm12-26-s06</x:v>
      </x:c>
      <x:c r="D34" s="16" t="str">
        <x:v>Sound story and comparative defence</x:v>
      </x:c>
      <x:c r="E34" s="16" t="str">
        <x:v>Sub</x:v>
      </x:c>
      <x:c r="F34" s="16" t="n">
        <x:v>12</x:v>
      </x:c>
      <x:c r="G34" s="16" t="str">
        <x:v>Wed</x:v>
      </x:c>
      <x:c r="H34" s="16" t="str">
        <x:v>MM12-3.1</x:v>
      </x:c>
      <x:c r="I34" s="16" t="str">
        <x:v>M3</x:v>
      </x:c>
      <x:c r="J34" s="17" t="str">
        <x:v>Pro</x:v>
      </x:c>
      <x:c r="K34" s="16" t="str">
        <x:f>I34&amp;"-"&amp;H34&amp;"-"&amp;E34&amp;"-"&amp;J34&amp;" | "&amp;D34</x:f>
        <x:v>M3-MM12-3.1-Sub-Pro | Sound story and comparative defence</x:v>
      </x:c>
      <x:c r="L34" s="16" t="str">
        <x:f>IF(E34="Form","F","S")&amp;"-"&amp;IF(J34="Pro","P",IF(J34="Obs","O","C"))&amp;"-"&amp;H34&amp;" | "&amp;D34</x:f>
        <x:v>S-P-MM12-3.1 | Sound story and comparative defence</x:v>
      </x:c>
      <x:c r="M34" s="16" t="str">
        <x:v>Sound story and comparative defence; process evidence; revision; individual explanation</x:v>
      </x:c>
      <x:c r="N34" s="16" t="str">
        <x:v>Capture clean audio and remove or prevent a problem</x:v>
      </x:c>
      <x:c r="O34" s="16" t="str">
        <x:v>How did your sound treatment change interpretation?</x:v>
      </x:c>
      <x:c r="P34" s="16" t="str">
        <x:v>Change the mood using the same visual sequence</x:v>
      </x:c>
      <x:c r="Q34" s="16" t="str">
        <x:v>Intelligibility; Purposeful sound design; Technical and source control</x:v>
      </x:c>
      <x:c r="R34" s="16" t="str">
        <x:v>mm12-o11; mm12-o12; mm12-o13; mm12-o14; mm12-o15</x:v>
      </x:c>
      <x:c r="S34" s="16" t="str">
        <x:v>mm12-o11; mm12-o12; mm12-o13; mm12-o14; mm12-o15</x:v>
      </x:c>
      <x:c r="T34" s="16" t="str">
        <x:v>Independent first attempt; declared assistance during practice; individual transfer without generative assistance</x:v>
      </x:c>
      <x:c r="U34" s="16" t="str">
        <x:v>R16</x:v>
      </x:c>
    </x:row>
    <x:row r="35" ht="90" customHeight="1">
      <x:c r="A35" s="15" t="str">
        <x:v>MM12</x:v>
      </x:c>
      <x:c r="B35" s="15" t="str">
        <x:v>mm12-26-s07-a1</x:v>
      </x:c>
      <x:c r="C35" s="15" t="str">
        <x:v>mm12-26-s07</x:v>
      </x:c>
      <x:c r="D35" s="15" t="str">
        <x:v>3D asset and render lab</x:v>
      </x:c>
      <x:c r="E35" s="15" t="str">
        <x:v>Form</x:v>
      </x:c>
      <x:c r="F35" s="15" t="n">
        <x:v>13</x:v>
      </x:c>
      <x:c r="G35" s="15" t="str">
        <x:v>Thu</x:v>
      </x:c>
      <x:c r="H35" s="15" t="str">
        <x:v>MM12-2.1</x:v>
      </x:c>
      <x:c r="I35" s="15" t="str">
        <x:v>M2</x:v>
      </x:c>
      <x:c r="J35" s="17" t="str">
        <x:v>Pro</x:v>
      </x:c>
      <x:c r="K35" s="15" t="str">
        <x:f>I35&amp;"-"&amp;H35&amp;"-"&amp;E35&amp;"-"&amp;J35&amp;" | "&amp;D35</x:f>
        <x:v>M2-MM12-2.1-Form-Pro | 3D asset and render lab</x:v>
      </x:c>
      <x:c r="L35" s="15" t="str">
        <x:f>IF(E35="Form","F","S")&amp;"-"&amp;IF(J35="Pro","P",IF(J35="Obs","O","C"))&amp;"-"&amp;H35&amp;" | "&amp;D35</x:f>
        <x:v>F-P-MM12-2.1 | 3D asset and render lab</x:v>
      </x:c>
      <x:c r="M35" s="15" t="str">
        <x:v>Practice file and checkpoint response</x:v>
      </x:c>
      <x:c r="N35" s="15" t="str">
        <x:v>Diagnose scale light or render issue</x:v>
      </x:c>
      <x:c r="O35" s="15" t="str">
        <x:v>Why does 3D add value for this brief?</x:v>
      </x:c>
      <x:c r="P35" s="15" t="str">
        <x:v>Replace 3D with a 2D solution and compare cost and effect</x:v>
      </x:c>
      <x:c r="Q35" s="15" t="str">
        <x:v>Communication value; Coherent integration; Manageable production</x:v>
      </x:c>
      <x:c r="R35" s="15" t="str">
        <x:v>mm12-o6; mm12-o8; mm12-o9</x:v>
      </x:c>
      <x:c r="S35" s="15" t="str">
        <x:v>mm12-o6; mm12-o8; mm12-o9; mm12-o10; mm12-o16</x:v>
      </x:c>
      <x:c r="T35" s="15" t="str">
        <x:v>Independent first attempt; declared assistance during practice; individual transfer without generative assistance</x:v>
      </x:c>
      <x:c r="U35" s="15" t="str">
        <x:v>R14; R15</x:v>
      </x:c>
    </x:row>
    <x:row r="36" ht="90" customHeight="1">
      <x:c r="A36" s="16" t="str">
        <x:v>MM12</x:v>
      </x:c>
      <x:c r="B36" s="16" t="str">
        <x:v>mm12-26-s07-a2</x:v>
      </x:c>
      <x:c r="C36" s="16" t="str">
        <x:v>mm12-26-s07</x:v>
      </x:c>
      <x:c r="D36" s="16" t="str">
        <x:v>Motion product spot with integrated sound</x:v>
      </x:c>
      <x:c r="E36" s="16" t="str">
        <x:v>Sub</x:v>
      </x:c>
      <x:c r="F36" s="16" t="n">
        <x:v>14</x:v>
      </x:c>
      <x:c r="G36" s="16" t="str">
        <x:v>Wed</x:v>
      </x:c>
      <x:c r="H36" s="16" t="str">
        <x:v>MM12-2.1</x:v>
      </x:c>
      <x:c r="I36" s="16" t="str">
        <x:v>M2</x:v>
      </x:c>
      <x:c r="J36" s="17" t="str">
        <x:v>Pro</x:v>
      </x:c>
      <x:c r="K36" s="16" t="str">
        <x:f>I36&amp;"-"&amp;H36&amp;"-"&amp;E36&amp;"-"&amp;J36&amp;" | "&amp;D36</x:f>
        <x:v>M2-MM12-2.1-Sub-Pro | Motion product spot with integrated sound</x:v>
      </x:c>
      <x:c r="L36" s="16" t="str">
        <x:f>IF(E36="Form","F","S")&amp;"-"&amp;IF(J36="Pro","P",IF(J36="Obs","O","C"))&amp;"-"&amp;H36&amp;" | "&amp;D36</x:f>
        <x:v>S-P-MM12-2.1 | Motion product spot with integrated sound</x:v>
      </x:c>
      <x:c r="M36" s="16" t="str">
        <x:v>Motion product spot with integrated sound; process evidence; revision; individual explanation</x:v>
      </x:c>
      <x:c r="N36" s="16" t="str">
        <x:v>Diagnose scale light or render issue</x:v>
      </x:c>
      <x:c r="O36" s="16" t="str">
        <x:v>Why does 3D add value for this brief?</x:v>
      </x:c>
      <x:c r="P36" s="16" t="str">
        <x:v>Replace 3D with a 2D solution and compare cost and effect</x:v>
      </x:c>
      <x:c r="Q36" s="16" t="str">
        <x:v>Communication value; Coherent integration; Manageable production</x:v>
      </x:c>
      <x:c r="R36" s="16" t="str">
        <x:v>mm12-o6; mm12-o8; mm12-o9; mm12-o10; mm12-o16</x:v>
      </x:c>
      <x:c r="S36" s="16" t="str">
        <x:v>mm12-o6; mm12-o8; mm12-o9; mm12-o10; mm12-o16</x:v>
      </x:c>
      <x:c r="T36" s="16" t="str">
        <x:v>Independent first attempt; declared assistance during practice; individual transfer without generative assistance</x:v>
      </x:c>
      <x:c r="U36" s="16" t="str">
        <x:v>R14; R15</x:v>
      </x:c>
    </x:row>
    <x:row r="37" ht="90" customHeight="1">
      <x:c r="A37" s="15" t="str">
        <x:v>MM12</x:v>
      </x:c>
      <x:c r="B37" s="15" t="str">
        <x:v>mm12-26-s08-a1</x:v>
      </x:c>
      <x:c r="C37" s="15" t="str">
        <x:v>mm12-26-s08</x:v>
      </x:c>
      <x:c r="D37" s="15" t="str">
        <x:v>Team treatment and production review</x:v>
      </x:c>
      <x:c r="E37" s="15" t="str">
        <x:v>Form</x:v>
      </x:c>
      <x:c r="F37" s="15" t="n">
        <x:v>15</x:v>
      </x:c>
      <x:c r="G37" s="15" t="str">
        <x:v>Thu</x:v>
      </x:c>
      <x:c r="H37" s="15" t="str">
        <x:v>MM12-4.1</x:v>
      </x:c>
      <x:c r="I37" s="15" t="str">
        <x:v>M4</x:v>
      </x:c>
      <x:c r="J37" s="17" t="str">
        <x:v>Pro</x:v>
      </x:c>
      <x:c r="K37" s="15" t="str">
        <x:f>I37&amp;"-"&amp;H37&amp;"-"&amp;E37&amp;"-"&amp;J37&amp;" | "&amp;D37</x:f>
        <x:v>M4-MM12-4.1-Form-Pro | Team treatment and production review</x:v>
      </x:c>
      <x:c r="L37" s="15" t="str">
        <x:f>IF(E37="Form","F","S")&amp;"-"&amp;IF(J37="Pro","P",IF(J37="Obs","O","C"))&amp;"-"&amp;H37&amp;" | "&amp;D37</x:f>
        <x:v>F-P-MM12-4.1 | Team treatment and production review</x:v>
      </x:c>
      <x:c r="M37" s="15" t="str">
        <x:v>Practice file and checkpoint response</x:v>
      </x:c>
      <x:c r="N37" s="15" t="str">
        <x:v>Observe each student performing an identifiable production role</x:v>
      </x:c>
      <x:c r="O37" s="15" t="str">
        <x:v>Show your contribution and justify a revision after critique</x:v>
      </x:c>
      <x:c r="P37" s="15" t="str">
        <x:v>Respond individually to a client change request</x:v>
      </x:c>
      <x:c r="Q37" s="15" t="str">
        <x:v>Audience purpose; Coherent multimedia; Individual contribution</x:v>
      </x:c>
      <x:c r="R37" s="15" t="str">
        <x:v>mm12-o16; mm12-o17; mm12-o18</x:v>
      </x:c>
      <x:c r="S37" s="15" t="str">
        <x:v>mm12-o16; mm12-o17; mm12-o18; mm12-o10; mm12-o15</x:v>
      </x:c>
      <x:c r="T37" s="15" t="str">
        <x:v>Independent first attempt; declared assistance during practice; individual transfer without generative assistance</x:v>
      </x:c>
      <x:c r="U37" s="15" t="str">
        <x:v>R14; R16</x:v>
      </x:c>
    </x:row>
    <x:row r="38" ht="90" customHeight="1">
      <x:c r="A38" s="16" t="str">
        <x:v>MM12</x:v>
      </x:c>
      <x:c r="B38" s="16" t="str">
        <x:v>mm12-26-s08-a2</x:v>
      </x:c>
      <x:c r="C38" s="16" t="str">
        <x:v>mm12-26-s08</x:v>
      </x:c>
      <x:c r="D38" s="16" t="str">
        <x:v>Collaborative multimedia campaign</x:v>
      </x:c>
      <x:c r="E38" s="16" t="str">
        <x:v>Sub</x:v>
      </x:c>
      <x:c r="F38" s="16" t="n">
        <x:v>16</x:v>
      </x:c>
      <x:c r="G38" s="16" t="str">
        <x:v>Wed</x:v>
      </x:c>
      <x:c r="H38" s="16" t="str">
        <x:v>MM12-4.1</x:v>
      </x:c>
      <x:c r="I38" s="16" t="str">
        <x:v>M4</x:v>
      </x:c>
      <x:c r="J38" s="17" t="str">
        <x:v>Pro</x:v>
      </x:c>
      <x:c r="K38" s="16" t="str">
        <x:f>I38&amp;"-"&amp;H38&amp;"-"&amp;E38&amp;"-"&amp;J38&amp;" | "&amp;D38</x:f>
        <x:v>M4-MM12-4.1-Sub-Pro | Collaborative multimedia campaign</x:v>
      </x:c>
      <x:c r="L38" s="16" t="str">
        <x:f>IF(E38="Form","F","S")&amp;"-"&amp;IF(J38="Pro","P",IF(J38="Obs","O","C"))&amp;"-"&amp;H38&amp;" | "&amp;D38</x:f>
        <x:v>S-P-MM12-4.1 | Collaborative multimedia campaign</x:v>
      </x:c>
      <x:c r="M38" s="16" t="str">
        <x:v>Collaborative multimedia campaign; process evidence; revision; individual explanation</x:v>
      </x:c>
      <x:c r="N38" s="16" t="str">
        <x:v>Observe each student performing an identifiable production role</x:v>
      </x:c>
      <x:c r="O38" s="16" t="str">
        <x:v>Show your contribution and justify a revision after critique</x:v>
      </x:c>
      <x:c r="P38" s="16" t="str">
        <x:v>Respond individually to a client change request</x:v>
      </x:c>
      <x:c r="Q38" s="16" t="str">
        <x:v>Audience purpose; Coherent multimedia; Individual contribution</x:v>
      </x:c>
      <x:c r="R38" s="16" t="str">
        <x:v>mm12-o16; mm12-o17; mm12-o18; mm12-o10; mm12-o15</x:v>
      </x:c>
      <x:c r="S38" s="16" t="str">
        <x:v>mm12-o16; mm12-o17; mm12-o18; mm12-o10; mm12-o15</x:v>
      </x:c>
      <x:c r="T38" s="16" t="str">
        <x:v>Independent first attempt; declared assistance during practice; individual transfer without generative assistance</x:v>
      </x:c>
      <x:c r="U38" s="16" t="str">
        <x:v>R14; R16</x:v>
      </x:c>
    </x:row>
    <x:row r="39" ht="90" customHeight="1">
      <x:c r="A39" s="15" t="str">
        <x:v>MM12</x:v>
      </x:c>
      <x:c r="B39" s="15" t="str">
        <x:v>mm12-26-s09-a1</x:v>
      </x:c>
      <x:c r="C39" s="15" t="str">
        <x:v>mm12-26-s09</x:v>
      </x:c>
      <x:c r="D39" s="15" t="str">
        <x:v>Portfolio selection and career comparison</x:v>
      </x:c>
      <x:c r="E39" s="15" t="str">
        <x:v>Form</x:v>
      </x:c>
      <x:c r="F39" s="15" t="n">
        <x:v>17</x:v>
      </x:c>
      <x:c r="G39" s="15" t="str">
        <x:v>Thu</x:v>
      </x:c>
      <x:c r="H39" s="15" t="str">
        <x:v>MM12-4.4</x:v>
      </x:c>
      <x:c r="I39" s="15" t="str">
        <x:v>M4</x:v>
      </x:c>
      <x:c r="J39" s="17" t="str">
        <x:v>Pro</x:v>
      </x:c>
      <x:c r="K39" s="15" t="str">
        <x:f>I39&amp;"-"&amp;H39&amp;"-"&amp;E39&amp;"-"&amp;J39&amp;" | "&amp;D39</x:f>
        <x:v>M4-MM12-4.4-Form-Pro | Portfolio selection and career comparison</x:v>
      </x:c>
      <x:c r="L39" s="15" t="str">
        <x:f>IF(E39="Form","F","S")&amp;"-"&amp;IF(J39="Pro","P",IF(J39="Obs","O","C"))&amp;"-"&amp;H39&amp;" | "&amp;D39</x:f>
        <x:v>F-P-MM12-4.4 | Portfolio selection and career comparison</x:v>
      </x:c>
      <x:c r="M39" s="15" t="str">
        <x:v>Practice file and checkpoint response</x:v>
      </x:c>
      <x:c r="N39" s="15" t="str">
        <x:v>Perform a fresh edit without a step-by-step guide</x:v>
      </x:c>
      <x:c r="O39" s="15" t="str">
        <x:v>Which evidence shows growth and which skill still needs work?</x:v>
      </x:c>
      <x:c r="P39" s="15" t="str">
        <x:v>Adapt a portfolio item for a new audience</x:v>
      </x:c>
      <x:c r="Q39" s="15" t="str">
        <x:v>Purposeful selection; Independent transfer; Evidence of growth</x:v>
      </x:c>
      <x:c r="R39" s="15" t="str">
        <x:v>mm12-o19; mm12-o20; mm12-o16</x:v>
      </x:c>
      <x:c r="S39" s="15" t="str">
        <x:v>mm12-o19; mm12-o20; mm12-o16</x:v>
      </x:c>
      <x:c r="T39" s="15" t="str">
        <x:v>Independent first attempt; declared assistance during practice; individual transfer without generative assistance</x:v>
      </x:c>
      <x:c r="U39" s="15" t="str">
        <x:v>R14; R15</x:v>
      </x:c>
    </x:row>
    <x:row r="40" ht="90" customHeight="1">
      <x:c r="A40" s="16" t="str">
        <x:v>MM12</x:v>
      </x:c>
      <x:c r="B40" s="16" t="str">
        <x:v>mm12-26-s09-a2</x:v>
      </x:c>
      <x:c r="C40" s="16" t="str">
        <x:v>mm12-26-s09</x:v>
      </x:c>
      <x:c r="D40" s="16" t="str">
        <x:v>Personal portfolio and live transfer defence</x:v>
      </x:c>
      <x:c r="E40" s="16" t="str">
        <x:v>Sub</x:v>
      </x:c>
      <x:c r="F40" s="16" t="n">
        <x:v>18</x:v>
      </x:c>
      <x:c r="G40" s="16" t="str">
        <x:v>Wed</x:v>
      </x:c>
      <x:c r="H40" s="16" t="str">
        <x:v>MM12-4.4</x:v>
      </x:c>
      <x:c r="I40" s="16" t="str">
        <x:v>M4</x:v>
      </x:c>
      <x:c r="J40" s="17" t="str">
        <x:v>Pro</x:v>
      </x:c>
      <x:c r="K40" s="16" t="str">
        <x:f>I40&amp;"-"&amp;H40&amp;"-"&amp;E40&amp;"-"&amp;J40&amp;" | "&amp;D40</x:f>
        <x:v>M4-MM12-4.4-Sub-Pro | Personal portfolio and live transfer defence</x:v>
      </x:c>
      <x:c r="L40" s="16" t="str">
        <x:f>IF(E40="Form","F","S")&amp;"-"&amp;IF(J40="Pro","P",IF(J40="Obs","O","C"))&amp;"-"&amp;H40&amp;" | "&amp;D40</x:f>
        <x:v>S-P-MM12-4.4 | Personal portfolio and live transfer defence</x:v>
      </x:c>
      <x:c r="M40" s="16" t="str">
        <x:v>Personal portfolio and live transfer defence; process evidence; revision; individual explanation</x:v>
      </x:c>
      <x:c r="N40" s="16" t="str">
        <x:v>Perform a fresh edit without a step-by-step guide</x:v>
      </x:c>
      <x:c r="O40" s="16" t="str">
        <x:v>Which evidence shows growth and which skill still needs work?</x:v>
      </x:c>
      <x:c r="P40" s="16" t="str">
        <x:v>Adapt a portfolio item for a new audience</x:v>
      </x:c>
      <x:c r="Q40" s="16" t="str">
        <x:v>Purposeful selection; Independent transfer; Evidence of growth</x:v>
      </x:c>
      <x:c r="R40" s="16" t="str">
        <x:v>mm12-o19; mm12-o20; mm12-o16</x:v>
      </x:c>
      <x:c r="S40" s="16" t="str">
        <x:v>mm12-o19; mm12-o20; mm12-o16</x:v>
      </x:c>
      <x:c r="T40" s="16" t="str">
        <x:v>Independent first attempt; declared assistance during practice; individual transfer without generative assistance</x:v>
      </x:c>
      <x:c r="U40" s="16" t="str">
        <x:v>R14; R15</x:v>
      </x:c>
    </x:row>
    <x:row r="41" ht="90" customHeight="1">
      <x:c r="A41" s="15" t="str">
        <x:v>COM11</x:v>
      </x:c>
      <x:c r="B41" s="15" t="str">
        <x:v>com11-26-s01-a1</x:v>
      </x:c>
      <x:c r="C41" s="15" t="str">
        <x:v>com11-26-s01</x:v>
      </x:c>
      <x:c r="D41" s="15" t="str">
        <x:v>History career and materials mini-lab</x:v>
      </x:c>
      <x:c r="E41" s="15" t="str">
        <x:v>Form</x:v>
      </x:c>
      <x:c r="F41" s="15" t="n">
        <x:v>1</x:v>
      </x:c>
      <x:c r="G41" s="15" t="str">
        <x:v>Thu</x:v>
      </x:c>
      <x:c r="H41" s="15" t="str">
        <x:v>CT11-1-1</x:v>
      </x:c>
      <x:c r="I41" s="15" t="str">
        <x:v>M1</x:v>
      </x:c>
      <x:c r="J41" s="17" t="str">
        <x:v>Pro</x:v>
      </x:c>
      <x:c r="K41" s="15" t="str">
        <x:f>I41&amp;"-"&amp;H41&amp;"-"&amp;E41&amp;"-"&amp;J41&amp;" | "&amp;D41</x:f>
        <x:v>M1-CT11-1-1-Form-Pro | History career and materials mini-lab</x:v>
      </x:c>
      <x:c r="L41" s="15" t="str">
        <x:f>IF(E41="Form","F","S")&amp;"-"&amp;IF(J41="Pro","P",IF(J41="Obs","O","C"))&amp;"-"&amp;H41&amp;" | "&amp;D41</x:f>
        <x:v>F-P-CT11-1-1 | History career and materials mini-lab</x:v>
      </x:c>
      <x:c r="M41" s="15" t="str">
        <x:v>Practice file and checkpoint response</x:v>
      </x:c>
      <x:c r="N41" s="15" t="str">
        <x:v>Use simple tools safely and test stability</x:v>
      </x:c>
      <x:c r="O41" s="15" t="str">
        <x:v>How does a material choice affect message and waste?</x:v>
      </x:c>
      <x:c r="P41" s="15" t="str">
        <x:v>Redesign for another community audience</x:v>
      </x:c>
      <x:c r="Q41" s="15" t="str">
        <x:v>Audience purpose; Design reasoning; Safe and responsible practice</x:v>
      </x:c>
      <x:c r="R41" s="15" t="str">
        <x:v>communications-technology-11-1-1; communications-technology-11-1-2; communications-technology-11-1-4</x:v>
      </x:c>
      <x:c r="S41" s="15" t="str">
        <x:v>communications-technology-11-1-1; communications-technology-11-1-2; communications-technology-11-1-4; communications-technology-11-1-5; communications-technology-11-1-6; communications-technology-11-1-7</x:v>
      </x:c>
      <x:c r="T41" s="15" t="str">
        <x:v>Independent first attempt; declared assistance during practice; individual transfer without generative assistance</x:v>
      </x:c>
      <x:c r="U41" s="15" t="str">
        <x:v>R12; R15</x:v>
      </x:c>
    </x:row>
    <x:row r="42" ht="90" customHeight="1">
      <x:c r="A42" s="16" t="str">
        <x:v>COM11</x:v>
      </x:c>
      <x:c r="B42" s="16" t="str">
        <x:v>com11-26-s01-a2</x:v>
      </x:c>
      <x:c r="C42" s="16" t="str">
        <x:v>com11-26-s01</x:v>
      </x:c>
      <x:c r="D42" s="16" t="str">
        <x:v>Communication brief and paper facade</x:v>
      </x:c>
      <x:c r="E42" s="16" t="str">
        <x:v>Sub</x:v>
      </x:c>
      <x:c r="F42" s="16" t="n">
        <x:v>2</x:v>
      </x:c>
      <x:c r="G42" s="16" t="str">
        <x:v>Wed</x:v>
      </x:c>
      <x:c r="H42" s="16" t="str">
        <x:v>CT11-1-1</x:v>
      </x:c>
      <x:c r="I42" s="16" t="str">
        <x:v>M1</x:v>
      </x:c>
      <x:c r="J42" s="17" t="str">
        <x:v>Pro</x:v>
      </x:c>
      <x:c r="K42" s="16" t="str">
        <x:f>I42&amp;"-"&amp;H42&amp;"-"&amp;E42&amp;"-"&amp;J42&amp;" | "&amp;D42</x:f>
        <x:v>M1-CT11-1-1-Sub-Pro | Communication brief and paper facade</x:v>
      </x:c>
      <x:c r="L42" s="16" t="str">
        <x:f>IF(E42="Form","F","S")&amp;"-"&amp;IF(J42="Pro","P",IF(J42="Obs","O","C"))&amp;"-"&amp;H42&amp;" | "&amp;D42</x:f>
        <x:v>S-P-CT11-1-1 | Communication brief and paper facade</x:v>
      </x:c>
      <x:c r="M42" s="16" t="str">
        <x:v>Communication brief and paper facade; process evidence; revision; individual explanation</x:v>
      </x:c>
      <x:c r="N42" s="16" t="str">
        <x:v>Use simple tools safely and test stability</x:v>
      </x:c>
      <x:c r="O42" s="16" t="str">
        <x:v>How does a material choice affect message and waste?</x:v>
      </x:c>
      <x:c r="P42" s="16" t="str">
        <x:v>Redesign for another community audience</x:v>
      </x:c>
      <x:c r="Q42" s="16" t="str">
        <x:v>Audience purpose; Design reasoning; Safe and responsible practice</x:v>
      </x:c>
      <x:c r="R42" s="16" t="str">
        <x:v>communications-technology-11-1-1; communications-technology-11-1-2; communications-technology-11-1-4; communications-technology-11-1-5; communications-technology-11-1-6; communications-technology-11-1-7</x:v>
      </x:c>
      <x:c r="S42" s="16" t="str">
        <x:v>communications-technology-11-1-1; communications-technology-11-1-2; communications-technology-11-1-4; communications-technology-11-1-5; communications-technology-11-1-6; communications-technology-11-1-7</x:v>
      </x:c>
      <x:c r="T42" s="16" t="str">
        <x:v>Independent first attempt; declared assistance during practice; individual transfer without generative assistance</x:v>
      </x:c>
      <x:c r="U42" s="16" t="str">
        <x:v>R12; R15</x:v>
      </x:c>
    </x:row>
    <x:row r="43" ht="90" customHeight="1">
      <x:c r="A43" s="15" t="str">
        <x:v>COM11</x:v>
      </x:c>
      <x:c r="B43" s="15" t="str">
        <x:v>com11-26-s02-a1</x:v>
      </x:c>
      <x:c r="C43" s="15" t="str">
        <x:v>com11-26-s02</x:v>
      </x:c>
      <x:c r="D43" s="15" t="str">
        <x:v>Colour typography and export lab</x:v>
      </x:c>
      <x:c r="E43" s="15" t="str">
        <x:v>Form</x:v>
      </x:c>
      <x:c r="F43" s="15" t="n">
        <x:v>3</x:v>
      </x:c>
      <x:c r="G43" s="15" t="str">
        <x:v>Thu</x:v>
      </x:c>
      <x:c r="H43" s="15" t="str">
        <x:v>CT11-4-1</x:v>
      </x:c>
      <x:c r="I43" s="15" t="str">
        <x:v>M4</x:v>
      </x:c>
      <x:c r="J43" s="17" t="str">
        <x:v>Pro</x:v>
      </x:c>
      <x:c r="K43" s="15" t="str">
        <x:f>I43&amp;"-"&amp;H43&amp;"-"&amp;E43&amp;"-"&amp;J43&amp;" | "&amp;D43</x:f>
        <x:v>M4-CT11-4-1-Form-Pro | Colour typography and export lab</x:v>
      </x:c>
      <x:c r="L43" s="15" t="str">
        <x:f>IF(E43="Form","F","S")&amp;"-"&amp;IF(J43="Pro","P",IF(J43="Obs","O","C"))&amp;"-"&amp;H43&amp;" | "&amp;D43</x:f>
        <x:v>F-P-CT11-4-1 | Colour typography and export lab</x:v>
      </x:c>
      <x:c r="M43" s="15" t="str">
        <x:v>Practice file and checkpoint response</x:v>
      </x:c>
      <x:c r="N43" s="15" t="str">
        <x:v>Prepare a legible design and correct output</x:v>
      </x:c>
      <x:c r="O43" s="15" t="str">
        <x:v>Why is this type and colour suitable at viewing distance?</x:v>
      </x:c>
      <x:c r="P43" s="15" t="str">
        <x:v>Adapt the sign to a smaller physical scale</x:v>
      </x:c>
      <x:c r="Q43" s="15" t="str">
        <x:v>Legibility; Visual message; Output suitability</x:v>
      </x:c>
      <x:c r="R43" s="15" t="str">
        <x:v>communications-technology-11-4-1; communications-technology-11-4-2; communications-technology-11-4-3</x:v>
      </x:c>
      <x:c r="S43" s="15" t="str">
        <x:v>communications-technology-11-4-1; communications-technology-11-4-2; communications-technology-11-4-3; communications-technology-11-4-4; communications-technology-11-4-5; communications-technology-11-1-4</x:v>
      </x:c>
      <x:c r="T43" s="15" t="str">
        <x:v>Independent first attempt; declared assistance during practice; individual transfer without generative assistance</x:v>
      </x:c>
      <x:c r="U43" s="15" t="str">
        <x:v>R14; R16</x:v>
      </x:c>
    </x:row>
    <x:row r="44" ht="90" customHeight="1">
      <x:c r="A44" s="16" t="str">
        <x:v>COM11</x:v>
      </x:c>
      <x:c r="B44" s="16" t="str">
        <x:v>com11-26-s02-a2</x:v>
      </x:c>
      <x:c r="C44" s="16" t="str">
        <x:v>com11-26-s02</x:v>
      </x:c>
      <x:c r="D44" s="16" t="str">
        <x:v>Village identity and signage kit</x:v>
      </x:c>
      <x:c r="E44" s="16" t="str">
        <x:v>Sub</x:v>
      </x:c>
      <x:c r="F44" s="16" t="n">
        <x:v>4</x:v>
      </x:c>
      <x:c r="G44" s="16" t="str">
        <x:v>Wed</x:v>
      </x:c>
      <x:c r="H44" s="16" t="str">
        <x:v>CT11-4-1</x:v>
      </x:c>
      <x:c r="I44" s="16" t="str">
        <x:v>M4</x:v>
      </x:c>
      <x:c r="J44" s="17" t="str">
        <x:v>Pro</x:v>
      </x:c>
      <x:c r="K44" s="16" t="str">
        <x:f>I44&amp;"-"&amp;H44&amp;"-"&amp;E44&amp;"-"&amp;J44&amp;" | "&amp;D44</x:f>
        <x:v>M4-CT11-4-1-Sub-Pro | Village identity and signage kit</x:v>
      </x:c>
      <x:c r="L44" s="16" t="str">
        <x:f>IF(E44="Form","F","S")&amp;"-"&amp;IF(J44="Pro","P",IF(J44="Obs","O","C"))&amp;"-"&amp;H44&amp;" | "&amp;D44</x:f>
        <x:v>S-P-CT11-4-1 | Village identity and signage kit</x:v>
      </x:c>
      <x:c r="M44" s="16" t="str">
        <x:v>Village identity and signage kit; process evidence; revision; individual explanation</x:v>
      </x:c>
      <x:c r="N44" s="16" t="str">
        <x:v>Prepare a legible design and correct output</x:v>
      </x:c>
      <x:c r="O44" s="16" t="str">
        <x:v>Why is this type and colour suitable at viewing distance?</x:v>
      </x:c>
      <x:c r="P44" s="16" t="str">
        <x:v>Adapt the sign to a smaller physical scale</x:v>
      </x:c>
      <x:c r="Q44" s="16" t="str">
        <x:v>Legibility; Visual message; Output suitability</x:v>
      </x:c>
      <x:c r="R44" s="16" t="str">
        <x:v>communications-technology-11-4-1; communications-technology-11-4-2; communications-technology-11-4-3; communications-technology-11-4-4; communications-technology-11-4-5; communications-technology-11-1-4</x:v>
      </x:c>
      <x:c r="S44" s="16" t="str">
        <x:v>communications-technology-11-4-1; communications-technology-11-4-2; communications-technology-11-4-3; communications-technology-11-4-4; communications-technology-11-4-5; communications-technology-11-1-4</x:v>
      </x:c>
      <x:c r="T44" s="16" t="str">
        <x:v>Independent first attempt; declared assistance during practice; individual transfer without generative assistance</x:v>
      </x:c>
      <x:c r="U44" s="16" t="str">
        <x:v>R14; R16</x:v>
      </x:c>
    </x:row>
    <x:row r="45" ht="90" customHeight="1">
      <x:c r="A45" s="15" t="str">
        <x:v>COM11</x:v>
      </x:c>
      <x:c r="B45" s="15" t="str">
        <x:v>com11-26-s03-a1</x:v>
      </x:c>
      <x:c r="C45" s="15" t="str">
        <x:v>com11-26-s03</x:v>
      </x:c>
      <x:c r="D45" s="15" t="str">
        <x:v>Camera and lighting contact sheet</x:v>
      </x:c>
      <x:c r="E45" s="15" t="str">
        <x:v>Form</x:v>
      </x:c>
      <x:c r="F45" s="15" t="n">
        <x:v>5</x:v>
      </x:c>
      <x:c r="G45" s="15" t="str">
        <x:v>Thu</x:v>
      </x:c>
      <x:c r="H45" s="15" t="str">
        <x:v>CT11-2-1</x:v>
      </x:c>
      <x:c r="I45" s="15" t="str">
        <x:v>M2</x:v>
      </x:c>
      <x:c r="J45" s="17" t="str">
        <x:v>Pro</x:v>
      </x:c>
      <x:c r="K45" s="15" t="str">
        <x:f>I45&amp;"-"&amp;H45&amp;"-"&amp;E45&amp;"-"&amp;J45&amp;" | "&amp;D45</x:f>
        <x:v>M2-CT11-2-1-Form-Pro | Camera and lighting contact sheet</x:v>
      </x:c>
      <x:c r="L45" s="15" t="str">
        <x:f>IF(E45="Form","F","S")&amp;"-"&amp;IF(J45="Pro","P",IF(J45="Obs","O","C"))&amp;"-"&amp;H45&amp;" | "&amp;D45</x:f>
        <x:v>F-P-CT11-2-1 | Camera and lighting contact sheet</x:v>
      </x:c>
      <x:c r="M45" s="15" t="str">
        <x:v>Practice file and checkpoint response</x:v>
      </x:c>
      <x:c r="N45" s="15" t="str">
        <x:v>Handle DSLR and tripod; adjust a setting intentionally</x:v>
      </x:c>
      <x:c r="O45" s="15" t="str">
        <x:v>How does this angle or light explain the object?</x:v>
      </x:c>
      <x:c r="P45" s="15" t="str">
        <x:v>Photograph a reflective or very small component</x:v>
      </x:c>
      <x:c r="Q45" s="15" t="str">
        <x:v>Safe operation; Purposeful photography; Format choice</x:v>
      </x:c>
      <x:c r="R45" s="15" t="str">
        <x:v>communications-technology-11-2-1; communications-technology-11-2-2; communications-technology-11-2-3</x:v>
      </x:c>
      <x:c r="S45" s="15" t="str">
        <x:v>communications-technology-11-2-1; communications-technology-11-2-2; communications-technology-11-2-3; communications-technology-11-2-4; communications-technology-11-1-7</x:v>
      </x:c>
      <x:c r="T45" s="15" t="str">
        <x:v>Independent first attempt; declared assistance during practice; individual transfer without generative assistance</x:v>
      </x:c>
      <x:c r="U45" s="15" t="str">
        <x:v>R14</x:v>
      </x:c>
    </x:row>
    <x:row r="46" ht="90" customHeight="1">
      <x:c r="A46" s="16" t="str">
        <x:v>COM11</x:v>
      </x:c>
      <x:c r="B46" s="16" t="str">
        <x:v>com11-26-s03-a2</x:v>
      </x:c>
      <x:c r="C46" s="16" t="str">
        <x:v>com11-26-s03</x:v>
      </x:c>
      <x:c r="D46" s="16" t="str">
        <x:v>Photographic design story</x:v>
      </x:c>
      <x:c r="E46" s="16" t="str">
        <x:v>Sub</x:v>
      </x:c>
      <x:c r="F46" s="16" t="n">
        <x:v>6</x:v>
      </x:c>
      <x:c r="G46" s="16" t="str">
        <x:v>Wed</x:v>
      </x:c>
      <x:c r="H46" s="16" t="str">
        <x:v>CT11-2-1</x:v>
      </x:c>
      <x:c r="I46" s="16" t="str">
        <x:v>M2</x:v>
      </x:c>
      <x:c r="J46" s="17" t="str">
        <x:v>Pro</x:v>
      </x:c>
      <x:c r="K46" s="16" t="str">
        <x:f>I46&amp;"-"&amp;H46&amp;"-"&amp;E46&amp;"-"&amp;J46&amp;" | "&amp;D46</x:f>
        <x:v>M2-CT11-2-1-Sub-Pro | Photographic design story</x:v>
      </x:c>
      <x:c r="L46" s="16" t="str">
        <x:f>IF(E46="Form","F","S")&amp;"-"&amp;IF(J46="Pro","P",IF(J46="Obs","O","C"))&amp;"-"&amp;H46&amp;" | "&amp;D46</x:f>
        <x:v>S-P-CT11-2-1 | Photographic design story</x:v>
      </x:c>
      <x:c r="M46" s="16" t="str">
        <x:v>Photographic design story; process evidence; revision; individual explanation</x:v>
      </x:c>
      <x:c r="N46" s="16" t="str">
        <x:v>Handle DSLR and tripod; adjust a setting intentionally</x:v>
      </x:c>
      <x:c r="O46" s="16" t="str">
        <x:v>How does this angle or light explain the object?</x:v>
      </x:c>
      <x:c r="P46" s="16" t="str">
        <x:v>Photograph a reflective or very small component</x:v>
      </x:c>
      <x:c r="Q46" s="16" t="str">
        <x:v>Safe operation; Purposeful photography; Format choice</x:v>
      </x:c>
      <x:c r="R46" s="16" t="str">
        <x:v>communications-technology-11-2-1; communications-technology-11-2-2; communications-technology-11-2-3; communications-technology-11-2-4; communications-technology-11-1-7</x:v>
      </x:c>
      <x:c r="S46" s="16" t="str">
        <x:v>communications-technology-11-2-1; communications-technology-11-2-2; communications-technology-11-2-3; communications-technology-11-2-4; communications-technology-11-1-7</x:v>
      </x:c>
      <x:c r="T46" s="16" t="str">
        <x:v>Independent first attempt; declared assistance during practice; individual transfer without generative assistance</x:v>
      </x:c>
      <x:c r="U46" s="16" t="str">
        <x:v>R14</x:v>
      </x:c>
    </x:row>
    <x:row r="47" ht="90" customHeight="1">
      <x:c r="A47" s="15" t="str">
        <x:v>COM11</x:v>
      </x:c>
      <x:c r="B47" s="15" t="str">
        <x:v>com11-26-s04-a1</x:v>
      </x:c>
      <x:c r="C47" s="15" t="str">
        <x:v>com11-26-s04</x:v>
      </x:c>
      <x:c r="D47" s="15" t="str">
        <x:v>Scale and projection lab</x:v>
      </x:c>
      <x:c r="E47" s="15" t="str">
        <x:v>Form</x:v>
      </x:c>
      <x:c r="F47" s="15" t="n">
        <x:v>7</x:v>
      </x:c>
      <x:c r="G47" s="15" t="str">
        <x:v>Thu</x:v>
      </x:c>
      <x:c r="H47" s="15" t="str">
        <x:v>CT11-3-1</x:v>
      </x:c>
      <x:c r="I47" s="15" t="str">
        <x:v>M3</x:v>
      </x:c>
      <x:c r="J47" s="17" t="str">
        <x:v>Pro</x:v>
      </x:c>
      <x:c r="K47" s="15" t="str">
        <x:f>I47&amp;"-"&amp;H47&amp;"-"&amp;E47&amp;"-"&amp;J47&amp;" | "&amp;D47</x:f>
        <x:v>M3-CT11-3-1-Form-Pro | Scale and projection lab</x:v>
      </x:c>
      <x:c r="L47" s="15" t="str">
        <x:f>IF(E47="Form","F","S")&amp;"-"&amp;IF(J47="Pro","P",IF(J47="Obs","O","C"))&amp;"-"&amp;H47&amp;" | "&amp;D47</x:f>
        <x:v>F-P-CT11-3-1 | Scale and projection lab</x:v>
      </x:c>
      <x:c r="M47" s="15" t="str">
        <x:v>Practice file and checkpoint response</x:v>
      </x:c>
      <x:c r="N47" s="15" t="str">
        <x:v>Measure and reconcile model dimensions with drawing</x:v>
      </x:c>
      <x:c r="O47" s="15" t="str">
        <x:v>How will wall thickness or joint clearance affect assembly?</x:v>
      </x:c>
      <x:c r="P47" s="15" t="str">
        <x:v>Change the house scale and update connected dimensions</x:v>
      </x:c>
      <x:c r="Q47" s="15" t="str">
        <x:v>Dimensional consistency; Technical communication; Buildable components</x:v>
      </x:c>
      <x:c r="R47" s="15" t="str">
        <x:v>communications-technology-11-3-1; communications-technology-11-3-2; communications-technology-11-3-3</x:v>
      </x:c>
      <x:c r="S47" s="15" t="str">
        <x:v>communications-technology-11-3-1; communications-technology-11-3-2; communications-technology-11-3-3; communications-technology-11-1-4</x:v>
      </x:c>
      <x:c r="T47" s="15" t="str">
        <x:v>Independent first attempt; declared assistance during practice; individual transfer without generative assistance</x:v>
      </x:c>
      <x:c r="U47" s="15" t="str">
        <x:v>R15</x:v>
      </x:c>
    </x:row>
    <x:row r="48" ht="90" customHeight="1">
      <x:c r="A48" s="16" t="str">
        <x:v>COM11</x:v>
      </x:c>
      <x:c r="B48" s="16" t="str">
        <x:v>com11-26-s04-a2</x:v>
      </x:c>
      <x:c r="C48" s="16" t="str">
        <x:v>com11-26-s04</x:v>
      </x:c>
      <x:c r="D48" s="16" t="str">
        <x:v>Modular house design package</x:v>
      </x:c>
      <x:c r="E48" s="16" t="str">
        <x:v>Sub</x:v>
      </x:c>
      <x:c r="F48" s="16" t="n">
        <x:v>8</x:v>
      </x:c>
      <x:c r="G48" s="16" t="str">
        <x:v>Wed</x:v>
      </x:c>
      <x:c r="H48" s="16" t="str">
        <x:v>CT11-3-1</x:v>
      </x:c>
      <x:c r="I48" s="16" t="str">
        <x:v>M3</x:v>
      </x:c>
      <x:c r="J48" s="17" t="str">
        <x:v>Pro</x:v>
      </x:c>
      <x:c r="K48" s="16" t="str">
        <x:f>I48&amp;"-"&amp;H48&amp;"-"&amp;E48&amp;"-"&amp;J48&amp;" | "&amp;D48</x:f>
        <x:v>M3-CT11-3-1-Sub-Pro | Modular house design package</x:v>
      </x:c>
      <x:c r="L48" s="16" t="str">
        <x:f>IF(E48="Form","F","S")&amp;"-"&amp;IF(J48="Pro","P",IF(J48="Obs","O","C"))&amp;"-"&amp;H48&amp;" | "&amp;D48</x:f>
        <x:v>S-P-CT11-3-1 | Modular house design package</x:v>
      </x:c>
      <x:c r="M48" s="16" t="str">
        <x:v>Modular house design package; process evidence; revision; individual explanation</x:v>
      </x:c>
      <x:c r="N48" s="16" t="str">
        <x:v>Measure and reconcile model dimensions with drawing</x:v>
      </x:c>
      <x:c r="O48" s="16" t="str">
        <x:v>How will wall thickness or joint clearance affect assembly?</x:v>
      </x:c>
      <x:c r="P48" s="16" t="str">
        <x:v>Change the house scale and update connected dimensions</x:v>
      </x:c>
      <x:c r="Q48" s="16" t="str">
        <x:v>Dimensional consistency; Technical communication; Buildable components</x:v>
      </x:c>
      <x:c r="R48" s="16" t="str">
        <x:v>communications-technology-11-3-1; communications-technology-11-3-2; communications-technology-11-3-3; communications-technology-11-1-4</x:v>
      </x:c>
      <x:c r="S48" s="16" t="str">
        <x:v>communications-technology-11-3-1; communications-technology-11-3-2; communications-technology-11-3-3; communications-technology-11-1-4</x:v>
      </x:c>
      <x:c r="T48" s="16" t="str">
        <x:v>Independent first attempt; declared assistance during practice; individual transfer without generative assistance</x:v>
      </x:c>
      <x:c r="U48" s="16" t="str">
        <x:v>R15</x:v>
      </x:c>
    </x:row>
    <x:row r="49" ht="90" customHeight="1">
      <x:c r="A49" s="15" t="str">
        <x:v>COM11</x:v>
      </x:c>
      <x:c r="B49" s="15" t="str">
        <x:v>com11-26-s05-a1</x:v>
      </x:c>
      <x:c r="C49" s="15" t="str">
        <x:v>com11-26-s05</x:v>
      </x:c>
      <x:c r="D49" s="15" t="str">
        <x:v>Tool competency and tolerance coupons</x:v>
      </x:c>
      <x:c r="E49" s="15" t="str">
        <x:v>Form</x:v>
      </x:c>
      <x:c r="F49" s="15" t="n">
        <x:v>9</x:v>
      </x:c>
      <x:c r="G49" s="15" t="str">
        <x:v>Thu</x:v>
      </x:c>
      <x:c r="H49" s="15" t="str">
        <x:v>CT11-1-7</x:v>
      </x:c>
      <x:c r="I49" s="15" t="str">
        <x:v>M3</x:v>
      </x:c>
      <x:c r="J49" s="17" t="str">
        <x:v>Pro</x:v>
      </x:c>
      <x:c r="K49" s="15" t="str">
        <x:f>I49&amp;"-"&amp;H49&amp;"-"&amp;E49&amp;"-"&amp;J49&amp;" | "&amp;D49</x:f>
        <x:v>M3-CT11-1-7-Form-Pro | Tool competency and tolerance coupons</x:v>
      </x:c>
      <x:c r="L49" s="15" t="str">
        <x:f>IF(E49="Form","F","S")&amp;"-"&amp;IF(J49="Pro","P",IF(J49="Obs","O","C"))&amp;"-"&amp;H49&amp;" | "&amp;D49</x:f>
        <x:v>F-P-CT11-1-7 | Tool competency and tolerance coupons</x:v>
      </x:c>
      <x:c r="M49" s="15" t="str">
        <x:v>Practice file and checkpoint response</x:v>
      </x:c>
      <x:c r="N49" s="15" t="str">
        <x:v>Demonstrate the specific approved tool routine</x:v>
      </x:c>
      <x:c r="O49" s="15" t="str">
        <x:v>What test result justifies this process and material?</x:v>
      </x:c>
      <x:c r="P49" s="15" t="str">
        <x:v>Alter a joint after a measured fit failure</x:v>
      </x:c>
      <x:c r="Q49" s="15" t="str">
        <x:v>Safe process; Measured test; Justified revision</x:v>
      </x:c>
      <x:c r="R49" s="15" t="str">
        <x:v>communications-technology-11-1-7; communications-technology-11-1-6; communications-technology-11-3-1</x:v>
      </x:c>
      <x:c r="S49" s="15" t="str">
        <x:v>communications-technology-11-1-7; communications-technology-11-1-6; communications-technology-11-3-1; communications-technology-11-3-2; communications-technology-11-3-3</x:v>
      </x:c>
      <x:c r="T49" s="15" t="str">
        <x:v>Independent first attempt; declared assistance during practice; individual transfer without generative assistance</x:v>
      </x:c>
      <x:c r="U49" s="15" t="str">
        <x:v>R15</x:v>
      </x:c>
    </x:row>
    <x:row r="50" ht="90" customHeight="1">
      <x:c r="A50" s="16" t="str">
        <x:v>COM11</x:v>
      </x:c>
      <x:c r="B50" s="16" t="str">
        <x:v>com11-26-s05-a2</x:v>
      </x:c>
      <x:c r="C50" s="16" t="str">
        <x:v>com11-26-s05</x:v>
      </x:c>
      <x:c r="D50" s="16" t="str">
        <x:v>Prototype and fabrication decision record</x:v>
      </x:c>
      <x:c r="E50" s="16" t="str">
        <x:v>Sub</x:v>
      </x:c>
      <x:c r="F50" s="16" t="n">
        <x:v>10</x:v>
      </x:c>
      <x:c r="G50" s="16" t="str">
        <x:v>Wed</x:v>
      </x:c>
      <x:c r="H50" s="16" t="str">
        <x:v>CT11-1-7</x:v>
      </x:c>
      <x:c r="I50" s="16" t="str">
        <x:v>M3</x:v>
      </x:c>
      <x:c r="J50" s="17" t="str">
        <x:v>Pro</x:v>
      </x:c>
      <x:c r="K50" s="16" t="str">
        <x:f>I50&amp;"-"&amp;H50&amp;"-"&amp;E50&amp;"-"&amp;J50&amp;" | "&amp;D50</x:f>
        <x:v>M3-CT11-1-7-Sub-Pro | Prototype and fabrication decision record</x:v>
      </x:c>
      <x:c r="L50" s="16" t="str">
        <x:f>IF(E50="Form","F","S")&amp;"-"&amp;IF(J50="Pro","P",IF(J50="Obs","O","C"))&amp;"-"&amp;H50&amp;" | "&amp;D50</x:f>
        <x:v>S-P-CT11-1-7 | Prototype and fabrication decision record</x:v>
      </x:c>
      <x:c r="M50" s="16" t="str">
        <x:v>Prototype and fabrication decision record; process evidence; revision; individual explanation</x:v>
      </x:c>
      <x:c r="N50" s="16" t="str">
        <x:v>Demonstrate the specific approved tool routine</x:v>
      </x:c>
      <x:c r="O50" s="16" t="str">
        <x:v>What test result justifies this process and material?</x:v>
      </x:c>
      <x:c r="P50" s="16" t="str">
        <x:v>Alter a joint after a measured fit failure</x:v>
      </x:c>
      <x:c r="Q50" s="16" t="str">
        <x:v>Safe process; Measured test; Justified revision</x:v>
      </x:c>
      <x:c r="R50" s="16" t="str">
        <x:v>communications-technology-11-1-7; communications-technology-11-1-6; communications-technology-11-3-1; communications-technology-11-3-2; communications-technology-11-3-3</x:v>
      </x:c>
      <x:c r="S50" s="16" t="str">
        <x:v>communications-technology-11-1-7; communications-technology-11-1-6; communications-technology-11-3-1; communications-technology-11-3-2; communications-technology-11-3-3</x:v>
      </x:c>
      <x:c r="T50" s="16" t="str">
        <x:v>Independent first attempt; declared assistance during practice; individual transfer without generative assistance</x:v>
      </x:c>
      <x:c r="U50" s="16" t="str">
        <x:v>R15</x:v>
      </x:c>
    </x:row>
    <x:row r="51" ht="90" customHeight="1">
      <x:c r="A51" s="15" t="str">
        <x:v>COM11</x:v>
      </x:c>
      <x:c r="B51" s="15" t="str">
        <x:v>com11-26-s06-a1</x:v>
      </x:c>
      <x:c r="C51" s="15" t="str">
        <x:v>com11-26-s06</x:v>
      </x:c>
      <x:c r="D51" s="15" t="str">
        <x:v>Lighting and fault-finding lab</x:v>
      </x:c>
      <x:c r="E51" s="15" t="str">
        <x:v>Form</x:v>
      </x:c>
      <x:c r="F51" s="15" t="n">
        <x:v>11</x:v>
      </x:c>
      <x:c r="G51" s="15" t="str">
        <x:v>Thu</x:v>
      </x:c>
      <x:c r="H51" s="15" t="str">
        <x:v>CT11-1-4</x:v>
      </x:c>
      <x:c r="I51" s="15" t="str">
        <x:v>M3</x:v>
      </x:c>
      <x:c r="J51" s="17" t="str">
        <x:v>Pro</x:v>
      </x:c>
      <x:c r="K51" s="15" t="str">
        <x:f>I51&amp;"-"&amp;H51&amp;"-"&amp;E51&amp;"-"&amp;J51&amp;" | "&amp;D51</x:f>
        <x:v>M3-CT11-1-4-Form-Pro | Lighting and fault-finding lab</x:v>
      </x:c>
      <x:c r="L51" s="15" t="str">
        <x:f>IF(E51="Form","F","S")&amp;"-"&amp;IF(J51="Pro","P",IF(J51="Obs","O","C"))&amp;"-"&amp;H51&amp;" | "&amp;D51</x:f>
        <x:v>F-P-CT11-1-4 | Lighting and fault-finding lab</x:v>
      </x:c>
      <x:c r="M51" s="15" t="str">
        <x:v>Practice file and checkpoint response</x:v>
      </x:c>
      <x:c r="N51" s="15" t="str">
        <x:v>Trace power path and isolate one fault safely</x:v>
      </x:c>
      <x:c r="O51" s="15" t="str">
        <x:v>Why can the switch and battery be accessed for repair?</x:v>
      </x:c>
      <x:c r="P51" s="15" t="str">
        <x:v>Change component position and redesign access</x:v>
      </x:c>
      <x:c r="Q51" s="15" t="str">
        <x:v>Safe operation; Useful interaction; Explainable fault finding</x:v>
      </x:c>
      <x:c r="R51" s="15" t="str">
        <x:v>communications-technology-11-1-4; communications-technology-11-1-7; communications-technology-11-3-1</x:v>
      </x:c>
      <x:c r="S51" s="15" t="str">
        <x:v>communications-technology-11-1-4; communications-technology-11-1-7; communications-technology-11-3-1; communications-technology-11-3-3</x:v>
      </x:c>
      <x:c r="T51" s="15" t="str">
        <x:v>Independent first attempt; declared assistance during practice; individual transfer without generative assistance</x:v>
      </x:c>
      <x:c r="U51" s="15" t="str">
        <x:v>R15</x:v>
      </x:c>
    </x:row>
    <x:row r="52" ht="90" customHeight="1">
      <x:c r="A52" s="16" t="str">
        <x:v>COM11</x:v>
      </x:c>
      <x:c r="B52" s="16" t="str">
        <x:v>com11-26-s06-a2</x:v>
      </x:c>
      <x:c r="C52" s="16" t="str">
        <x:v>com11-26-s06</x:v>
      </x:c>
      <x:c r="D52" s="16" t="str">
        <x:v>Interactive feature prototype</x:v>
      </x:c>
      <x:c r="E52" s="16" t="str">
        <x:v>Sub</x:v>
      </x:c>
      <x:c r="F52" s="16" t="n">
        <x:v>12</x:v>
      </x:c>
      <x:c r="G52" s="16" t="str">
        <x:v>Wed</x:v>
      </x:c>
      <x:c r="H52" s="16" t="str">
        <x:v>CT11-1-4</x:v>
      </x:c>
      <x:c r="I52" s="16" t="str">
        <x:v>M3</x:v>
      </x:c>
      <x:c r="J52" s="17" t="str">
        <x:v>Pro</x:v>
      </x:c>
      <x:c r="K52" s="16" t="str">
        <x:f>I52&amp;"-"&amp;H52&amp;"-"&amp;E52&amp;"-"&amp;J52&amp;" | "&amp;D52</x:f>
        <x:v>M3-CT11-1-4-Sub-Pro | Interactive feature prototype</x:v>
      </x:c>
      <x:c r="L52" s="16" t="str">
        <x:f>IF(E52="Form","F","S")&amp;"-"&amp;IF(J52="Pro","P",IF(J52="Obs","O","C"))&amp;"-"&amp;H52&amp;" | "&amp;D52</x:f>
        <x:v>S-P-CT11-1-4 | Interactive feature prototype</x:v>
      </x:c>
      <x:c r="M52" s="16" t="str">
        <x:v>Interactive feature prototype; process evidence; revision; individual explanation</x:v>
      </x:c>
      <x:c r="N52" s="16" t="str">
        <x:v>Trace power path and isolate one fault safely</x:v>
      </x:c>
      <x:c r="O52" s="16" t="str">
        <x:v>Why can the switch and battery be accessed for repair?</x:v>
      </x:c>
      <x:c r="P52" s="16" t="str">
        <x:v>Change component position and redesign access</x:v>
      </x:c>
      <x:c r="Q52" s="16" t="str">
        <x:v>Safe operation; Useful interaction; Explainable fault finding</x:v>
      </x:c>
      <x:c r="R52" s="16" t="str">
        <x:v>communications-technology-11-1-4; communications-technology-11-1-7; communications-technology-11-3-1; communications-technology-11-3-3</x:v>
      </x:c>
      <x:c r="S52" s="16" t="str">
        <x:v>communications-technology-11-1-4; communications-technology-11-1-7; communications-technology-11-3-1; communications-technology-11-3-3</x:v>
      </x:c>
      <x:c r="T52" s="16" t="str">
        <x:v>Independent first attempt; declared assistance during practice; individual transfer without generative assistance</x:v>
      </x:c>
      <x:c r="U52" s="16" t="str">
        <x:v>R15</x:v>
      </x:c>
    </x:row>
    <x:row r="53" ht="90" customHeight="1">
      <x:c r="A53" s="15" t="str">
        <x:v>COM11</x:v>
      </x:c>
      <x:c r="B53" s="15" t="str">
        <x:v>com11-26-s07-a1</x:v>
      </x:c>
      <x:c r="C53" s="15" t="str">
        <x:v>com11-26-s07</x:v>
      </x:c>
      <x:c r="D53" s="15" t="str">
        <x:v>Village build checkpoint and test plan</x:v>
      </x:c>
      <x:c r="E53" s="15" t="str">
        <x:v>Form</x:v>
      </x:c>
      <x:c r="F53" s="15" t="n">
        <x:v>13</x:v>
      </x:c>
      <x:c r="G53" s="15" t="str">
        <x:v>Thu</x:v>
      </x:c>
      <x:c r="H53" s="15" t="str">
        <x:v>CT11-1-4</x:v>
      </x:c>
      <x:c r="I53" s="15" t="str">
        <x:v>M3</x:v>
      </x:c>
      <x:c r="J53" s="17" t="str">
        <x:v>Pro</x:v>
      </x:c>
      <x:c r="K53" s="15" t="str">
        <x:f>I53&amp;"-"&amp;H53&amp;"-"&amp;E53&amp;"-"&amp;J53&amp;" | "&amp;D53</x:f>
        <x:v>M3-CT11-1-4-Form-Pro | Village build checkpoint and test plan</x:v>
      </x:c>
      <x:c r="L53" s="15" t="str">
        <x:f>IF(E53="Form","F","S")&amp;"-"&amp;IF(J53="Pro","P",IF(J53="Obs","O","C"))&amp;"-"&amp;H53&amp;" | "&amp;D53</x:f>
        <x:v>F-P-CT11-1-4 | Village build checkpoint and test plan</x:v>
      </x:c>
      <x:c r="M53" s="15" t="str">
        <x:v>Practice file and checkpoint response</x:v>
      </x:c>
      <x:c r="N53" s="15" t="str">
        <x:v>Observe assembly and an individual troubleshooting action</x:v>
      </x:c>
      <x:c r="O53" s="15" t="str">
        <x:v>Show how test evidence changed a design decision</x:v>
      </x:c>
      <x:c r="P53" s="15" t="str">
        <x:v>Repair or adapt one part to a changed display constraint</x:v>
      </x:c>
      <x:c r="Q53" s="15" t="str">
        <x:v>Communicative design; Reliable assembly; Evidence-based improvement</x:v>
      </x:c>
      <x:c r="R53" s="15" t="str">
        <x:v>communications-technology-11-1-4; communications-technology-11-1-5; communications-technology-11-1-6</x:v>
      </x:c>
      <x:c r="S53" s="15" t="str">
        <x:v>communications-technology-11-1-4; communications-technology-11-1-5; communications-technology-11-1-6; communications-technology-11-1-7; communications-technology-11-3-1; communications-technology-11-3-2; communications-technology-11-3-3; communications-technology-11-4-4</x:v>
      </x:c>
      <x:c r="T53" s="15" t="str">
        <x:v>Independent first attempt; declared assistance during practice; individual transfer without generative assistance</x:v>
      </x:c>
      <x:c r="U53" s="15" t="str">
        <x:v>R15; R16</x:v>
      </x:c>
    </x:row>
    <x:row r="54" ht="90" customHeight="1">
      <x:c r="A54" s="16" t="str">
        <x:v>COM11</x:v>
      </x:c>
      <x:c r="B54" s="16" t="str">
        <x:v>com11-26-s07-a2</x:v>
      </x:c>
      <x:c r="C54" s="16" t="str">
        <x:v>com11-26-s07</x:v>
      </x:c>
      <x:c r="D54" s="16" t="str">
        <x:v>Snowy Village house and technical defence</x:v>
      </x:c>
      <x:c r="E54" s="16" t="str">
        <x:v>Sub</x:v>
      </x:c>
      <x:c r="F54" s="16" t="n">
        <x:v>14</x:v>
      </x:c>
      <x:c r="G54" s="16" t="str">
        <x:v>Wed</x:v>
      </x:c>
      <x:c r="H54" s="16" t="str">
        <x:v>CT11-1-4</x:v>
      </x:c>
      <x:c r="I54" s="16" t="str">
        <x:v>M3</x:v>
      </x:c>
      <x:c r="J54" s="17" t="str">
        <x:v>Pro</x:v>
      </x:c>
      <x:c r="K54" s="16" t="str">
        <x:f>I54&amp;"-"&amp;H54&amp;"-"&amp;E54&amp;"-"&amp;J54&amp;" | "&amp;D54</x:f>
        <x:v>M3-CT11-1-4-Sub-Pro | Snowy Village house and technical defence</x:v>
      </x:c>
      <x:c r="L54" s="16" t="str">
        <x:f>IF(E54="Form","F","S")&amp;"-"&amp;IF(J54="Pro","P",IF(J54="Obs","O","C"))&amp;"-"&amp;H54&amp;" | "&amp;D54</x:f>
        <x:v>S-P-CT11-1-4 | Snowy Village house and technical defence</x:v>
      </x:c>
      <x:c r="M54" s="16" t="str">
        <x:v>Snowy Village house and technical defence; process evidence; revision; individual explanation</x:v>
      </x:c>
      <x:c r="N54" s="16" t="str">
        <x:v>Observe assembly and an individual troubleshooting action</x:v>
      </x:c>
      <x:c r="O54" s="16" t="str">
        <x:v>Show how test evidence changed a design decision</x:v>
      </x:c>
      <x:c r="P54" s="16" t="str">
        <x:v>Repair or adapt one part to a changed display constraint</x:v>
      </x:c>
      <x:c r="Q54" s="16" t="str">
        <x:v>Communicative design; Reliable assembly; Evidence-based improvement</x:v>
      </x:c>
      <x:c r="R54" s="16" t="str">
        <x:v>communications-technology-11-1-4; communications-technology-11-1-5; communications-technology-11-1-6; communications-technology-11-1-7; communications-technology-11-3-1; communications-technology-11-3-2; communications-technology-11-3-3; communications-technology-11-4-4</x:v>
      </x:c>
      <x:c r="S54" s="16" t="str">
        <x:v>communications-technology-11-1-4; communications-technology-11-1-5; communications-technology-11-1-6; communications-technology-11-1-7; communications-technology-11-3-1; communications-technology-11-3-2; communications-technology-11-3-3; communications-technology-11-4-4</x:v>
      </x:c>
      <x:c r="T54" s="16" t="str">
        <x:v>Independent first attempt; declared assistance during practice; individual transfer without generative assistance</x:v>
      </x:c>
      <x:c r="U54" s="16" t="str">
        <x:v>R15; R16</x:v>
      </x:c>
    </x:row>
    <x:row r="55" ht="90" customHeight="1">
      <x:c r="A55" s="15" t="str">
        <x:v>COM11</x:v>
      </x:c>
      <x:c r="B55" s="15" t="str">
        <x:v>com11-26-s08-a1</x:v>
      </x:c>
      <x:c r="C55" s="15" t="str">
        <x:v>com11-26-s08</x:v>
      </x:c>
      <x:c r="D55" s="15" t="str">
        <x:v>Shot sequence audio and edit lab</x:v>
      </x:c>
      <x:c r="E55" s="15" t="str">
        <x:v>Form</x:v>
      </x:c>
      <x:c r="F55" s="15" t="n">
        <x:v>15</x:v>
      </x:c>
      <x:c r="G55" s="15" t="str">
        <x:v>Thu</x:v>
      </x:c>
      <x:c r="H55" s="15" t="str">
        <x:v>CT11-6-1</x:v>
      </x:c>
      <x:c r="I55" s="15" t="str">
        <x:v>M6</x:v>
      </x:c>
      <x:c r="J55" s="17" t="str">
        <x:v>Pro</x:v>
      </x:c>
      <x:c r="K55" s="15" t="str">
        <x:f>I55&amp;"-"&amp;H55&amp;"-"&amp;E55&amp;"-"&amp;J55&amp;" | "&amp;D55</x:f>
        <x:v>M6-CT11-6-1-Form-Pro | Shot sequence audio and edit lab</x:v>
      </x:c>
      <x:c r="L55" s="15" t="str">
        <x:f>IF(E55="Form","F","S")&amp;"-"&amp;IF(J55="Pro","P",IF(J55="Obs","O","C"))&amp;"-"&amp;H55&amp;" | "&amp;D55</x:f>
        <x:v>F-P-CT11-6-1 | Shot sequence audio and edit lab</x:v>
      </x:c>
      <x:c r="M55" s="15" t="str">
        <x:v>Practice file and checkpoint response</x:v>
      </x:c>
      <x:c r="N55" s="15" t="str">
        <x:v>Use camera and tripod; perform an identifiable edit</x:v>
      </x:c>
      <x:c r="O55" s="15" t="str">
        <x:v>Why does this shot and sound make the process clearer?</x:v>
      </x:c>
      <x:c r="P55" s="15" t="str">
        <x:v>Cut a shorter version for a different audience</x:v>
      </x:c>
      <x:c r="Q55" s="15" t="str">
        <x:v>Clear process story; Usable sound and image; Distribution settings</x:v>
      </x:c>
      <x:c r="R55" s="15" t="str">
        <x:v>communications-technology-11-6-1; communications-technology-11-6-2; communications-technology-11-6-3</x:v>
      </x:c>
      <x:c r="S55" s="15" t="str">
        <x:v>communications-technology-11-6-1; communications-technology-11-6-2; communications-technology-11-6-3; communications-technology-11-6-4; communications-technology-11-1-4</x:v>
      </x:c>
      <x:c r="T55" s="15" t="str">
        <x:v>Independent first attempt; declared assistance during practice; individual transfer without generative assistance</x:v>
      </x:c>
      <x:c r="U55" s="15" t="str">
        <x:v>R16</x:v>
      </x:c>
    </x:row>
    <x:row r="56" ht="90" customHeight="1">
      <x:c r="A56" s="16" t="str">
        <x:v>COM11</x:v>
      </x:c>
      <x:c r="B56" s="16" t="str">
        <x:v>com11-26-s08-a2</x:v>
      </x:c>
      <x:c r="C56" s="16" t="str">
        <x:v>com11-26-s08</x:v>
      </x:c>
      <x:c r="D56" s="16" t="str">
        <x:v>Village explainer video and exhibition</x:v>
      </x:c>
      <x:c r="E56" s="16" t="str">
        <x:v>Sub</x:v>
      </x:c>
      <x:c r="F56" s="16" t="n">
        <x:v>16</x:v>
      </x:c>
      <x:c r="G56" s="16" t="str">
        <x:v>Wed</x:v>
      </x:c>
      <x:c r="H56" s="16" t="str">
        <x:v>CT11-6-1</x:v>
      </x:c>
      <x:c r="I56" s="16" t="str">
        <x:v>M6</x:v>
      </x:c>
      <x:c r="J56" s="17" t="str">
        <x:v>Pro</x:v>
      </x:c>
      <x:c r="K56" s="16" t="str">
        <x:f>I56&amp;"-"&amp;H56&amp;"-"&amp;E56&amp;"-"&amp;J56&amp;" | "&amp;D56</x:f>
        <x:v>M6-CT11-6-1-Sub-Pro | Village explainer video and exhibition</x:v>
      </x:c>
      <x:c r="L56" s="16" t="str">
        <x:f>IF(E56="Form","F","S")&amp;"-"&amp;IF(J56="Pro","P",IF(J56="Obs","O","C"))&amp;"-"&amp;H56&amp;" | "&amp;D56</x:f>
        <x:v>S-P-CT11-6-1 | Village explainer video and exhibition</x:v>
      </x:c>
      <x:c r="M56" s="16" t="str">
        <x:v>Village explainer video and exhibition; process evidence; revision; individual explanation</x:v>
      </x:c>
      <x:c r="N56" s="16" t="str">
        <x:v>Use camera and tripod; perform an identifiable edit</x:v>
      </x:c>
      <x:c r="O56" s="16" t="str">
        <x:v>Why does this shot and sound make the process clearer?</x:v>
      </x:c>
      <x:c r="P56" s="16" t="str">
        <x:v>Cut a shorter version for a different audience</x:v>
      </x:c>
      <x:c r="Q56" s="16" t="str">
        <x:v>Clear process story; Usable sound and image; Distribution settings</x:v>
      </x:c>
      <x:c r="R56" s="16" t="str">
        <x:v>communications-technology-11-6-1; communications-technology-11-6-2; communications-technology-11-6-3; communications-technology-11-6-4; communications-technology-11-1-4</x:v>
      </x:c>
      <x:c r="S56" s="16" t="str">
        <x:v>communications-technology-11-6-1; communications-technology-11-6-2; communications-technology-11-6-3; communications-technology-11-6-4; communications-technology-11-1-4</x:v>
      </x:c>
      <x:c r="T56" s="16" t="str">
        <x:v>Independent first attempt; declared assistance during practice; individual transfer without generative assistance</x:v>
      </x:c>
      <x:c r="U56" s="16" t="str">
        <x:v>R16</x:v>
      </x:c>
    </x:row>
    <x:row r="57" ht="90" customHeight="1">
      <x:c r="A57" s="15" t="str">
        <x:v>COM11</x:v>
      </x:c>
      <x:c r="B57" s="15" t="str">
        <x:v>com11-26-s09-a1</x:v>
      </x:c>
      <x:c r="C57" s="15" t="str">
        <x:v>com11-26-s09</x:v>
      </x:c>
      <x:c r="D57" s="15" t="str">
        <x:v>Portfolio and career conference</x:v>
      </x:c>
      <x:c r="E57" s="15" t="str">
        <x:v>Form</x:v>
      </x:c>
      <x:c r="F57" s="15" t="n">
        <x:v>17</x:v>
      </x:c>
      <x:c r="G57" s="15" t="str">
        <x:v>Thu</x:v>
      </x:c>
      <x:c r="H57" s="15" t="str">
        <x:v>CT11-1-1</x:v>
      </x:c>
      <x:c r="I57" s="15" t="str">
        <x:v>M1</x:v>
      </x:c>
      <x:c r="J57" s="17" t="str">
        <x:v>Pro</x:v>
      </x:c>
      <x:c r="K57" s="15" t="str">
        <x:f>I57&amp;"-"&amp;H57&amp;"-"&amp;E57&amp;"-"&amp;J57&amp;" | "&amp;D57</x:f>
        <x:v>M1-CT11-1-1-Form-Pro | Portfolio and career conference</x:v>
      </x:c>
      <x:c r="L57" s="15" t="str">
        <x:f>IF(E57="Form","F","S")&amp;"-"&amp;IF(J57="Pro","P",IF(J57="Obs","O","C"))&amp;"-"&amp;H57&amp;" | "&amp;D57</x:f>
        <x:v>F-P-CT11-1-1 | Portfolio and career conference</x:v>
      </x:c>
      <x:c r="M57" s="15" t="str">
        <x:v>Practice file and checkpoint response</x:v>
      </x:c>
      <x:c r="N57" s="15" t="str">
        <x:v>Perform an unfamiliar dimension or design repair</x:v>
      </x:c>
      <x:c r="O57" s="15" t="str">
        <x:v>How did communication technology change your design options?</x:v>
      </x:c>
      <x:c r="P57" s="15" t="str">
        <x:v>Respond to a new client constraint using existing skills</x:v>
      </x:c>
      <x:c r="Q57" s="15" t="str">
        <x:v>Process documentation; Independent explanation; Purposeful curation</x:v>
      </x:c>
      <x:c r="R57" s="15" t="str">
        <x:v>communications-technology-11-1-1; communications-technology-11-1-2; communications-technology-11-1-3</x:v>
      </x:c>
      <x:c r="S57" s="15" t="str">
        <x:v>communications-technology-11-1-1; communications-technology-11-1-2; communications-technology-11-1-3; communications-technology-11-1-5; communications-technology-11-1-6</x:v>
      </x:c>
      <x:c r="T57" s="15" t="str">
        <x:v>Independent first attempt; declared assistance during practice; individual transfer without generative assistance</x:v>
      </x:c>
      <x:c r="U57" s="15" t="str">
        <x:v>R12; R15</x:v>
      </x:c>
    </x:row>
    <x:row r="58" ht="90" customHeight="1">
      <x:c r="A58" s="16" t="str">
        <x:v>COM11</x:v>
      </x:c>
      <x:c r="B58" s="16" t="str">
        <x:v>com11-26-s09-a2</x:v>
      </x:c>
      <x:c r="C58" s="16" t="str">
        <x:v>com11-26-s09</x:v>
      </x:c>
      <x:c r="D58" s="16" t="str">
        <x:v>Design portfolio and independent transfer</x:v>
      </x:c>
      <x:c r="E58" s="16" t="str">
        <x:v>Sub</x:v>
      </x:c>
      <x:c r="F58" s="16" t="n">
        <x:v>18</x:v>
      </x:c>
      <x:c r="G58" s="16" t="str">
        <x:v>Wed</x:v>
      </x:c>
      <x:c r="H58" s="16" t="str">
        <x:v>CT11-1-1</x:v>
      </x:c>
      <x:c r="I58" s="16" t="str">
        <x:v>M1</x:v>
      </x:c>
      <x:c r="J58" s="17" t="str">
        <x:v>Pro</x:v>
      </x:c>
      <x:c r="K58" s="16" t="str">
        <x:f>I58&amp;"-"&amp;H58&amp;"-"&amp;E58&amp;"-"&amp;J58&amp;" | "&amp;D58</x:f>
        <x:v>M1-CT11-1-1-Sub-Pro | Design portfolio and independent transfer</x:v>
      </x:c>
      <x:c r="L58" s="16" t="str">
        <x:f>IF(E58="Form","F","S")&amp;"-"&amp;IF(J58="Pro","P",IF(J58="Obs","O","C"))&amp;"-"&amp;H58&amp;" | "&amp;D58</x:f>
        <x:v>S-P-CT11-1-1 | Design portfolio and independent transfer</x:v>
      </x:c>
      <x:c r="M58" s="16" t="str">
        <x:v>Design portfolio and independent transfer; process evidence; revision; individual explanation</x:v>
      </x:c>
      <x:c r="N58" s="16" t="str">
        <x:v>Perform an unfamiliar dimension or design repair</x:v>
      </x:c>
      <x:c r="O58" s="16" t="str">
        <x:v>How did communication technology change your design options?</x:v>
      </x:c>
      <x:c r="P58" s="16" t="str">
        <x:v>Respond to a new client constraint using existing skills</x:v>
      </x:c>
      <x:c r="Q58" s="16" t="str">
        <x:v>Process documentation; Independent explanation; Purposeful curation</x:v>
      </x:c>
      <x:c r="R58" s="16" t="str">
        <x:v>communications-technology-11-1-1; communications-technology-11-1-2; communications-technology-11-1-3; communications-technology-11-1-5; communications-technology-11-1-6</x:v>
      </x:c>
      <x:c r="S58" s="16" t="str">
        <x:v>communications-technology-11-1-1; communications-technology-11-1-2; communications-technology-11-1-3; communications-technology-11-1-5; communications-technology-11-1-6</x:v>
      </x:c>
      <x:c r="T58" s="16" t="str">
        <x:v>Independent first attempt; declared assistance during practice; individual transfer without generative assistance</x:v>
      </x:c>
      <x:c r="U58" s="16" t="str">
        <x:v>R12; R15</x:v>
      </x:c>
    </x:row>
  </x:sheetData>
  <x:dataValidations count="2">
    <x:dataValidation type="list" sqref="E5:E58">
      <x:formula1>"Form,Sub"</x:formula1>
    </x:dataValidation>
    <x:dataValidation type="list" sqref="J5:J58">
      <x:formula1>"Pro,Obs,Con"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516d1d0ca3e4b55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8.890000343322754" hidden="0" customWidth="1"/>
    <x:col min="2" max="2" width="30" hidden="0" customWidth="1"/>
    <x:col min="3" max="3" width="17.219999313354492" hidden="0" customWidth="1"/>
    <x:col min="4" max="4" width="7.78000020980835" hidden="0" customWidth="1"/>
    <x:col min="5" max="5" width="37.779998779296875" hidden="0" customWidth="1"/>
    <x:col min="6" max="6" width="31.110000610351562" hidden="0" customWidth="1"/>
    <x:col min="7" max="7" width="9.4399995803833" hidden="0" customWidth="1"/>
    <x:col min="8" max="8" width="16.110000610351562" hidden="0" customWidth="1"/>
    <x:col min="9" max="9" width="10.5600004196167" hidden="0" customWidth="1"/>
    <x:col min="10" max="10" width="10" hidden="0" customWidth="1"/>
    <x:col min="11" max="11" width="24.440000534057617" hidden="0" customWidth="1"/>
    <x:col min="12" max="12" width="10" hidden="0" customWidth="1"/>
    <x:col min="13" max="13" width="10" hidden="0" customWidth="1"/>
    <x:col min="14" max="14" width="24.440000534057617" hidden="0" customWidth="1"/>
    <x:col min="15" max="15" width="36.66999816894531" hidden="0" customWidth="1"/>
    <x:col min="16" max="16" width="36.66999816894531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>
      <x:c r="A2" s="4" t="str">
        <x:v>Curriculum and planned assessment coverage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>
      <x:c r="A3" s="6" t="str">
        <x:v>Planning paraphrases preserve official provincial codes. IB targets are local, not official IB outcome statements.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32" customHeight="1">
      <x:c r="A4" s="11" t="str">
        <x:v>Course</x:v>
      </x:c>
      <x:c r="B4" s="12" t="str">
        <x:v>Outcome ID</x:v>
      </x:c>
      <x:c r="C4" s="12" t="str">
        <x:v>Internal code</x:v>
      </x:c>
      <x:c r="D4" s="12" t="str">
        <x:v>Module</x:v>
      </x:c>
      <x:c r="E4" s="12" t="str">
        <x:v>Planning label</x:v>
      </x:c>
      <x:c r="F4" s="12" t="str">
        <x:v>Authority</x:v>
      </x:c>
      <x:c r="G4" s="12" t="str">
        <x:v>Source ID</x:v>
      </x:c>
      <x:c r="H4" s="12" t="str">
        <x:v>Syllabus reference</x:v>
      </x:c>
      <x:c r="I4" s="12" t="str">
        <x:v>Pending wording</x:v>
      </x:c>
      <x:c r="J4" s="12" t="str">
        <x:v>First planned week</x:v>
      </x:c>
      <x:c r="K4" s="12" t="str">
        <x:v>Semester scope</x:v>
      </x:c>
      <x:c r="L4" s="12" t="str">
        <x:v>Form links</x:v>
      </x:c>
      <x:c r="M4" s="12" t="str">
        <x:v>Sub links</x:v>
      </x:c>
      <x:c r="N4" s="12" t="str">
        <x:v>Planning status</x:v>
      </x:c>
      <x:c r="O4" s="12" t="str">
        <x:v>Assessment activity IDs</x:v>
      </x:c>
      <x:c r="P4" s="13" t="str">
        <x:v>Reused in sprints</x:v>
      </x:c>
    </x:row>
    <x:row r="5" ht="36" customHeight="1">
      <x:c r="A5" s="15" t="str">
        <x:v>MM12</x:v>
      </x:c>
      <x:c r="B5" s="15" t="str">
        <x:v>mm12-o1</x:v>
      </x:c>
      <x:c r="C5" s="15" t="str">
        <x:v>1.1</x:v>
      </x:c>
      <x:c r="D5" s="15" t="str">
        <x:v>M1</x:v>
      </x:c>
      <x:c r="E5" s="15" t="str">
        <x:v>Image editing</x:v>
      </x:c>
      <x:c r="F5" s="15" t="str">
        <x:v>Official code; planning paraphrase</x:v>
      </x:c>
      <x:c r="G5" s="15" t="str">
        <x:v>R11</x:v>
      </x:c>
      <x:c r="H5" s="15" t="str">
        <x:v>1.1</x:v>
      </x:c>
      <x:c r="I5" s="15" t="str">
        <x:v>No</x:v>
      </x:c>
      <x:c r="J5" s="15" t="n">
        <x:v>1</x:v>
      </x:c>
      <x:c r="K5" s="15" t="str">
        <x:v>Planned this semester</x:v>
      </x:c>
      <x:c r="L5" s="15" t="n">
        <x:f>COUNTIFS('Assessment Links'!$C$5:$C$300,B5,'Assessment Links'!$D$5:$D$300,"assesses",'Assessment Links'!$E$5:$E$300,"Form")</x:f>
        <x:v>2</x:v>
      </x:c>
      <x:c r="M5" s="15" t="n">
        <x:f>COUNTIFS('Assessment Links'!$C$5:$C$300,B5,'Assessment Links'!$D$5:$D$300,"assesses",'Assessment Links'!$E$5:$E$300,"Sub")</x:f>
        <x:v>2</x:v>
      </x:c>
      <x:c r="N5" s="15" t="str">
        <x:f>IF(I5="Yes","Wording unresolved",IF(M5&gt;0,"Application planned",IF(L5&gt;0,"Practice only","No assessment planned")))</x:f>
        <x:v>Application planned</x:v>
      </x:c>
      <x:c r="O5" s="15" t="str">
        <x:v>mm12-26-s01-a1; mm12-26-s01-a2; mm12-26-s02-a1; mm12-26-s02-a2</x:v>
      </x:c>
      <x:c r="P5" s="15" t="str">
        <x:v>mm12-26-s01; mm12-26-s02</x:v>
      </x:c>
    </x:row>
    <x:row r="6" ht="36" customHeight="1">
      <x:c r="A6" s="16" t="str">
        <x:v>MM12</x:v>
      </x:c>
      <x:c r="B6" s="16" t="str">
        <x:v>mm12-o2</x:v>
      </x:c>
      <x:c r="C6" s="16" t="str">
        <x:v>1.2</x:v>
      </x:c>
      <x:c r="D6" s="16" t="str">
        <x:v>M1</x:v>
      </x:c>
      <x:c r="E6" s="16" t="str">
        <x:v>Image context and meaning</x:v>
      </x:c>
      <x:c r="F6" s="16" t="str">
        <x:v>Official code; planning paraphrase</x:v>
      </x:c>
      <x:c r="G6" s="16" t="str">
        <x:v>R11</x:v>
      </x:c>
      <x:c r="H6" s="16" t="str">
        <x:v>1.2</x:v>
      </x:c>
      <x:c r="I6" s="16" t="str">
        <x:v>No</x:v>
      </x:c>
      <x:c r="J6" s="16" t="n">
        <x:v>3</x:v>
      </x:c>
      <x:c r="K6" s="16" t="str">
        <x:v>Planned this semester</x:v>
      </x:c>
      <x:c r="L6" s="16" t="n">
        <x:f>COUNTIFS('Assessment Links'!$C$5:$C$300,B6,'Assessment Links'!$D$5:$D$300,"assesses",'Assessment Links'!$E$5:$E$300,"Form")</x:f>
        <x:v>2</x:v>
      </x:c>
      <x:c r="M6" s="16" t="n">
        <x:f>COUNTIFS('Assessment Links'!$C$5:$C$300,B6,'Assessment Links'!$D$5:$D$300,"assesses",'Assessment Links'!$E$5:$E$300,"Sub")</x:f>
        <x:v>2</x:v>
      </x:c>
      <x:c r="N6" s="16" t="str">
        <x:f>IF(I6="Yes","Wording unresolved",IF(M6&gt;0,"Application planned",IF(L6&gt;0,"Practice only","No assessment planned")))</x:f>
        <x:v>Application planned</x:v>
      </x:c>
      <x:c r="O6" s="16" t="str">
        <x:v>mm12-26-s02-a1; mm12-26-s02-a2; mm12-26-s03-a1; mm12-26-s03-a2</x:v>
      </x:c>
      <x:c r="P6" s="16" t="str">
        <x:v>mm12-26-s02; mm12-26-s03</x:v>
      </x:c>
    </x:row>
    <x:row r="7" ht="36" customHeight="1">
      <x:c r="A7" s="15" t="str">
        <x:v>MM12</x:v>
      </x:c>
      <x:c r="B7" s="15" t="str">
        <x:v>mm12-o3</x:v>
      </x:c>
      <x:c r="C7" s="15" t="str">
        <x:v>1.3</x:v>
      </x:c>
      <x:c r="D7" s="15" t="str">
        <x:v>M1</x:v>
      </x:c>
      <x:c r="E7" s="15" t="str">
        <x:v>Image workflow</x:v>
      </x:c>
      <x:c r="F7" s="15" t="str">
        <x:v>Official code; planning paraphrase</x:v>
      </x:c>
      <x:c r="G7" s="15" t="str">
        <x:v>R11</x:v>
      </x:c>
      <x:c r="H7" s="15" t="str">
        <x:v>1.3</x:v>
      </x:c>
      <x:c r="I7" s="15" t="str">
        <x:v>No</x:v>
      </x:c>
      <x:c r="J7" s="15" t="n">
        <x:v>1</x:v>
      </x:c>
      <x:c r="K7" s="15" t="str">
        <x:v>Planned this semester</x:v>
      </x:c>
      <x:c r="L7" s="15" t="n">
        <x:f>COUNTIFS('Assessment Links'!$C$5:$C$300,B7,'Assessment Links'!$D$5:$D$300,"assesses",'Assessment Links'!$E$5:$E$300,"Form")</x:f>
        <x:v>2</x:v>
      </x:c>
      <x:c r="M7" s="15" t="n">
        <x:f>COUNTIFS('Assessment Links'!$C$5:$C$300,B7,'Assessment Links'!$D$5:$D$300,"assesses",'Assessment Links'!$E$5:$E$300,"Sub")</x:f>
        <x:v>2</x:v>
      </x:c>
      <x:c r="N7" s="15" t="str">
        <x:f>IF(I7="Yes","Wording unresolved",IF(M7&gt;0,"Application planned",IF(L7&gt;0,"Practice only","No assessment planned")))</x:f>
        <x:v>Application planned</x:v>
      </x:c>
      <x:c r="O7" s="15" t="str">
        <x:v>mm12-26-s01-a1; mm12-26-s01-a2; mm12-26-s03-a1; mm12-26-s03-a2</x:v>
      </x:c>
      <x:c r="P7" s="15" t="str">
        <x:v>mm12-26-s01; mm12-26-s03</x:v>
      </x:c>
    </x:row>
    <x:row r="8" ht="49" customHeight="1">
      <x:c r="A8" s="16" t="str">
        <x:v>MM12</x:v>
      </x:c>
      <x:c r="B8" s="16" t="str">
        <x:v>mm12-o4</x:v>
      </x:c>
      <x:c r="C8" s="16" t="str">
        <x:v>1.4</x:v>
      </x:c>
      <x:c r="D8" s="16" t="str">
        <x:v>M1</x:v>
      </x:c>
      <x:c r="E8" s="16" t="str">
        <x:v>Visual design decisions</x:v>
      </x:c>
      <x:c r="F8" s="16" t="str">
        <x:v>Official code; planning paraphrase</x:v>
      </x:c>
      <x:c r="G8" s="16" t="str">
        <x:v>R11</x:v>
      </x:c>
      <x:c r="H8" s="16" t="str">
        <x:v>1.4</x:v>
      </x:c>
      <x:c r="I8" s="16" t="str">
        <x:v>No</x:v>
      </x:c>
      <x:c r="J8" s="16" t="n">
        <x:v>1</x:v>
      </x:c>
      <x:c r="K8" s="16" t="str">
        <x:v>Planned this semester</x:v>
      </x:c>
      <x:c r="L8" s="16" t="n">
        <x:f>COUNTIFS('Assessment Links'!$C$5:$C$300,B8,'Assessment Links'!$D$5:$D$300,"assesses",'Assessment Links'!$E$5:$E$300,"Form")</x:f>
        <x:v>4</x:v>
      </x:c>
      <x:c r="M8" s="16" t="n">
        <x:f>COUNTIFS('Assessment Links'!$C$5:$C$300,B8,'Assessment Links'!$D$5:$D$300,"assesses",'Assessment Links'!$E$5:$E$300,"Sub")</x:f>
        <x:v>4</x:v>
      </x:c>
      <x:c r="N8" s="16" t="str">
        <x:f>IF(I8="Yes","Wording unresolved",IF(M8&gt;0,"Application planned",IF(L8&gt;0,"Practice only","No assessment planned")))</x:f>
        <x:v>Application planned</x:v>
      </x:c>
      <x:c r="O8" s="16" t="str">
        <x:v>mm12-26-s01-a1; mm12-26-s01-a2; mm12-26-s02-a1; mm12-26-s02-a2; mm12-26-s03-a1; mm12-26-s03-a2; mm12-26-s04-a1; mm12-26-s04-a2</x:v>
      </x:c>
      <x:c r="P8" s="16" t="str">
        <x:v>mm12-26-s01; mm12-26-s02; mm12-26-s03; mm12-26-s04</x:v>
      </x:c>
    </x:row>
    <x:row r="9" ht="36" customHeight="1">
      <x:c r="A9" s="15" t="str">
        <x:v>MM12</x:v>
      </x:c>
      <x:c r="B9" s="15" t="str">
        <x:v>mm12-o5</x:v>
      </x:c>
      <x:c r="C9" s="15" t="str">
        <x:v>1.5</x:v>
      </x:c>
      <x:c r="D9" s="15" t="str">
        <x:v>M1</x:v>
      </x:c>
      <x:c r="E9" s="15" t="str">
        <x:v>Visual message</x:v>
      </x:c>
      <x:c r="F9" s="15" t="str">
        <x:v>Official code; planning paraphrase</x:v>
      </x:c>
      <x:c r="G9" s="15" t="str">
        <x:v>R11</x:v>
      </x:c>
      <x:c r="H9" s="15" t="str">
        <x:v>1.5</x:v>
      </x:c>
      <x:c r="I9" s="15" t="str">
        <x:v>No</x:v>
      </x:c>
      <x:c r="J9" s="15" t="n">
        <x:v>3</x:v>
      </x:c>
      <x:c r="K9" s="15" t="str">
        <x:v>Planned this semester</x:v>
      </x:c>
      <x:c r="L9" s="15" t="n">
        <x:f>COUNTIFS('Assessment Links'!$C$5:$C$300,B9,'Assessment Links'!$D$5:$D$300,"assesses",'Assessment Links'!$E$5:$E$300,"Form")</x:f>
        <x:v>1</x:v>
      </x:c>
      <x:c r="M9" s="15" t="n">
        <x:f>COUNTIFS('Assessment Links'!$C$5:$C$300,B9,'Assessment Links'!$D$5:$D$300,"assesses",'Assessment Links'!$E$5:$E$300,"Sub")</x:f>
        <x:v>3</x:v>
      </x:c>
      <x:c r="N9" s="15" t="str">
        <x:f>IF(I9="Yes","Wording unresolved",IF(M9&gt;0,"Application planned",IF(L9&gt;0,"Practice only","No assessment planned")))</x:f>
        <x:v>Application planned</x:v>
      </x:c>
      <x:c r="O9" s="15" t="str">
        <x:v>mm12-26-s02-a2; mm12-26-s03-a2; mm12-26-s04-a1; mm12-26-s04-a2</x:v>
      </x:c>
      <x:c r="P9" s="15" t="str">
        <x:v>mm12-26-s02; mm12-26-s03; mm12-26-s04</x:v>
      </x:c>
    </x:row>
    <x:row r="10" ht="36" customHeight="1">
      <x:c r="A10" s="16" t="str">
        <x:v>MM12</x:v>
      </x:c>
      <x:c r="B10" s="16" t="str">
        <x:v>mm12-o6</x:v>
      </x:c>
      <x:c r="C10" s="16" t="str">
        <x:v>2.1</x:v>
      </x:c>
      <x:c r="D10" s="16" t="str">
        <x:v>M2</x:v>
      </x:c>
      <x:c r="E10" s="16" t="str">
        <x:v>Motion production</x:v>
      </x:c>
      <x:c r="F10" s="16" t="str">
        <x:v>Official code; planning paraphrase</x:v>
      </x:c>
      <x:c r="G10" s="16" t="str">
        <x:v>R11</x:v>
      </x:c>
      <x:c r="H10" s="16" t="str">
        <x:v>2.1</x:v>
      </x:c>
      <x:c r="I10" s="16" t="str">
        <x:v>No</x:v>
      </x:c>
      <x:c r="J10" s="16" t="n">
        <x:v>9</x:v>
      </x:c>
      <x:c r="K10" s="16" t="str">
        <x:v>Planned this semester</x:v>
      </x:c>
      <x:c r="L10" s="16" t="n">
        <x:f>COUNTIFS('Assessment Links'!$C$5:$C$300,B10,'Assessment Links'!$D$5:$D$300,"assesses",'Assessment Links'!$E$5:$E$300,"Form")</x:f>
        <x:v>2</x:v>
      </x:c>
      <x:c r="M10" s="16" t="n">
        <x:f>COUNTIFS('Assessment Links'!$C$5:$C$300,B10,'Assessment Links'!$D$5:$D$300,"assesses",'Assessment Links'!$E$5:$E$300,"Sub")</x:f>
        <x:v>2</x:v>
      </x:c>
      <x:c r="N10" s="16" t="str">
        <x:f>IF(I10="Yes","Wording unresolved",IF(M10&gt;0,"Application planned",IF(L10&gt;0,"Practice only","No assessment planned")))</x:f>
        <x:v>Application planned</x:v>
      </x:c>
      <x:c r="O10" s="16" t="str">
        <x:v>mm12-26-s05-a1; mm12-26-s05-a2; mm12-26-s07-a1; mm12-26-s07-a2</x:v>
      </x:c>
      <x:c r="P10" s="16" t="str">
        <x:v>mm12-26-s05; mm12-26-s07</x:v>
      </x:c>
    </x:row>
    <x:row r="11" ht="28" customHeight="1">
      <x:c r="A11" s="15" t="str">
        <x:v>MM12</x:v>
      </x:c>
      <x:c r="B11" s="15" t="str">
        <x:v>mm12-o7</x:v>
      </x:c>
      <x:c r="C11" s="15" t="str">
        <x:v>2.2</x:v>
      </x:c>
      <x:c r="D11" s="15" t="str">
        <x:v>M2</x:v>
      </x:c>
      <x:c r="E11" s="15" t="str">
        <x:v>Motion context and meaning</x:v>
      </x:c>
      <x:c r="F11" s="15" t="str">
        <x:v>Official code; planning paraphrase</x:v>
      </x:c>
      <x:c r="G11" s="15" t="str">
        <x:v>R11</x:v>
      </x:c>
      <x:c r="H11" s="15" t="str">
        <x:v>2.2</x:v>
      </x:c>
      <x:c r="I11" s="15" t="str">
        <x:v>No</x:v>
      </x:c>
      <x:c r="J11" s="15" t="n">
        <x:v>9</x:v>
      </x:c>
      <x:c r="K11" s="15" t="str">
        <x:v>Planned this semester</x:v>
      </x:c>
      <x:c r="L11" s="15" t="n">
        <x:f>COUNTIFS('Assessment Links'!$C$5:$C$300,B11,'Assessment Links'!$D$5:$D$300,"assesses",'Assessment Links'!$E$5:$E$300,"Form")</x:f>
        <x:v>1</x:v>
      </x:c>
      <x:c r="M11" s="15" t="n">
        <x:f>COUNTIFS('Assessment Links'!$C$5:$C$300,B11,'Assessment Links'!$D$5:$D$300,"assesses",'Assessment Links'!$E$5:$E$300,"Sub")</x:f>
        <x:v>1</x:v>
      </x:c>
      <x:c r="N11" s="15" t="str">
        <x:f>IF(I11="Yes","Wording unresolved",IF(M11&gt;0,"Application planned",IF(L11&gt;0,"Practice only","No assessment planned")))</x:f>
        <x:v>Application planned</x:v>
      </x:c>
      <x:c r="O11" s="15" t="str">
        <x:v>mm12-26-s05-a1; mm12-26-s05-a2</x:v>
      </x:c>
      <x:c r="P11" s="15" t="str">
        <x:v>mm12-26-s05</x:v>
      </x:c>
    </x:row>
    <x:row r="12" ht="36" customHeight="1">
      <x:c r="A12" s="16" t="str">
        <x:v>MM12</x:v>
      </x:c>
      <x:c r="B12" s="16" t="str">
        <x:v>mm12-o8</x:v>
      </x:c>
      <x:c r="C12" s="16" t="str">
        <x:v>2.3</x:v>
      </x:c>
      <x:c r="D12" s="16" t="str">
        <x:v>M2</x:v>
      </x:c>
      <x:c r="E12" s="16" t="str">
        <x:v>Motion workflow</x:v>
      </x:c>
      <x:c r="F12" s="16" t="str">
        <x:v>Official code; planning paraphrase</x:v>
      </x:c>
      <x:c r="G12" s="16" t="str">
        <x:v>R11</x:v>
      </x:c>
      <x:c r="H12" s="16" t="str">
        <x:v>2.3</x:v>
      </x:c>
      <x:c r="I12" s="16" t="str">
        <x:v>No</x:v>
      </x:c>
      <x:c r="J12" s="16" t="n">
        <x:v>9</x:v>
      </x:c>
      <x:c r="K12" s="16" t="str">
        <x:v>Planned this semester</x:v>
      </x:c>
      <x:c r="L12" s="16" t="n">
        <x:f>COUNTIFS('Assessment Links'!$C$5:$C$300,B12,'Assessment Links'!$D$5:$D$300,"assesses",'Assessment Links'!$E$5:$E$300,"Form")</x:f>
        <x:v>2</x:v>
      </x:c>
      <x:c r="M12" s="16" t="n">
        <x:f>COUNTIFS('Assessment Links'!$C$5:$C$300,B12,'Assessment Links'!$D$5:$D$300,"assesses",'Assessment Links'!$E$5:$E$300,"Sub")</x:f>
        <x:v>2</x:v>
      </x:c>
      <x:c r="N12" s="16" t="str">
        <x:f>IF(I12="Yes","Wording unresolved",IF(M12&gt;0,"Application planned",IF(L12&gt;0,"Practice only","No assessment planned")))</x:f>
        <x:v>Application planned</x:v>
      </x:c>
      <x:c r="O12" s="16" t="str">
        <x:v>mm12-26-s05-a1; mm12-26-s05-a2; mm12-26-s07-a1; mm12-26-s07-a2</x:v>
      </x:c>
      <x:c r="P12" s="16" t="str">
        <x:v>mm12-26-s05; mm12-26-s07</x:v>
      </x:c>
    </x:row>
    <x:row r="13" ht="28" customHeight="1">
      <x:c r="A13" s="15" t="str">
        <x:v>MM12</x:v>
      </x:c>
      <x:c r="B13" s="15" t="str">
        <x:v>mm12-o9</x:v>
      </x:c>
      <x:c r="C13" s="15" t="str">
        <x:v>2.4</x:v>
      </x:c>
      <x:c r="D13" s="15" t="str">
        <x:v>M2</x:v>
      </x:c>
      <x:c r="E13" s="15" t="str">
        <x:v>Design through movement</x:v>
      </x:c>
      <x:c r="F13" s="15" t="str">
        <x:v>Official code; planning paraphrase</x:v>
      </x:c>
      <x:c r="G13" s="15" t="str">
        <x:v>R11</x:v>
      </x:c>
      <x:c r="H13" s="15" t="str">
        <x:v>2.4</x:v>
      </x:c>
      <x:c r="I13" s="15" t="str">
        <x:v>No</x:v>
      </x:c>
      <x:c r="J13" s="15" t="n">
        <x:v>9</x:v>
      </x:c>
      <x:c r="K13" s="15" t="str">
        <x:v>Planned this semester</x:v>
      </x:c>
      <x:c r="L13" s="15" t="n">
        <x:f>COUNTIFS('Assessment Links'!$C$5:$C$300,B13,'Assessment Links'!$D$5:$D$300,"assesses",'Assessment Links'!$E$5:$E$300,"Form")</x:f>
        <x:v>1</x:v>
      </x:c>
      <x:c r="M13" s="15" t="n">
        <x:f>COUNTIFS('Assessment Links'!$C$5:$C$300,B13,'Assessment Links'!$D$5:$D$300,"assesses",'Assessment Links'!$E$5:$E$300,"Sub")</x:f>
        <x:v>2</x:v>
      </x:c>
      <x:c r="N13" s="15" t="str">
        <x:f>IF(I13="Yes","Wording unresolved",IF(M13&gt;0,"Application planned",IF(L13&gt;0,"Practice only","No assessment planned")))</x:f>
        <x:v>Application planned</x:v>
      </x:c>
      <x:c r="O13" s="15" t="str">
        <x:v>mm12-26-s05-a2; mm12-26-s07-a1; mm12-26-s07-a2</x:v>
      </x:c>
      <x:c r="P13" s="15" t="str">
        <x:v>mm12-26-s05; mm12-26-s07</x:v>
      </x:c>
    </x:row>
    <x:row r="14" ht="28" customHeight="1">
      <x:c r="A14" s="16" t="str">
        <x:v>MM12</x:v>
      </x:c>
      <x:c r="B14" s="16" t="str">
        <x:v>mm12-o10</x:v>
      </x:c>
      <x:c r="C14" s="16" t="str">
        <x:v>2.5</x:v>
      </x:c>
      <x:c r="D14" s="16" t="str">
        <x:v>M2</x:v>
      </x:c>
      <x:c r="E14" s="16" t="str">
        <x:v>Motion message</x:v>
      </x:c>
      <x:c r="F14" s="16" t="str">
        <x:v>Official code; planning paraphrase</x:v>
      </x:c>
      <x:c r="G14" s="16" t="str">
        <x:v>R11</x:v>
      </x:c>
      <x:c r="H14" s="16" t="str">
        <x:v>2.5</x:v>
      </x:c>
      <x:c r="I14" s="16" t="str">
        <x:v>No</x:v>
      </x:c>
      <x:c r="J14" s="16" t="n">
        <x:v>9</x:v>
      </x:c>
      <x:c r="K14" s="16" t="str">
        <x:v>Planned this semester</x:v>
      </x:c>
      <x:c r="L14" s="16" t="n">
        <x:f>COUNTIFS('Assessment Links'!$C$5:$C$300,B14,'Assessment Links'!$D$5:$D$300,"assesses",'Assessment Links'!$E$5:$E$300,"Form")</x:f>
        <x:v>0</x:v>
      </x:c>
      <x:c r="M14" s="16" t="n">
        <x:f>COUNTIFS('Assessment Links'!$C$5:$C$300,B14,'Assessment Links'!$D$5:$D$300,"assesses",'Assessment Links'!$E$5:$E$300,"Sub")</x:f>
        <x:v>3</x:v>
      </x:c>
      <x:c r="N14" s="16" t="str">
        <x:f>IF(I14="Yes","Wording unresolved",IF(M14&gt;0,"Application planned",IF(L14&gt;0,"Practice only","No assessment planned")))</x:f>
        <x:v>Application planned</x:v>
      </x:c>
      <x:c r="O14" s="16" t="str">
        <x:v>mm12-26-s05-a2; mm12-26-s07-a2; mm12-26-s08-a2</x:v>
      </x:c>
      <x:c r="P14" s="16" t="str">
        <x:v>mm12-26-s05; mm12-26-s07; mm12-26-s08</x:v>
      </x:c>
    </x:row>
    <x:row r="15" ht="28" customHeight="1">
      <x:c r="A15" s="15" t="str">
        <x:v>MM12</x:v>
      </x:c>
      <x:c r="B15" s="15" t="str">
        <x:v>mm12-o11</x:v>
      </x:c>
      <x:c r="C15" s="15" t="str">
        <x:v>3.1</x:v>
      </x:c>
      <x:c r="D15" s="15" t="str">
        <x:v>M3</x:v>
      </x:c>
      <x:c r="E15" s="15" t="str">
        <x:v>Sound capture and editing</x:v>
      </x:c>
      <x:c r="F15" s="15" t="str">
        <x:v>Official code; planning paraphrase</x:v>
      </x:c>
      <x:c r="G15" s="15" t="str">
        <x:v>R11</x:v>
      </x:c>
      <x:c r="H15" s="15" t="str">
        <x:v>3.1</x:v>
      </x:c>
      <x:c r="I15" s="15" t="str">
        <x:v>No</x:v>
      </x:c>
      <x:c r="J15" s="15" t="n">
        <x:v>11</x:v>
      </x:c>
      <x:c r="K15" s="15" t="str">
        <x:v>Planned this semester</x:v>
      </x:c>
      <x:c r="L15" s="15" t="n">
        <x:f>COUNTIFS('Assessment Links'!$C$5:$C$300,B15,'Assessment Links'!$D$5:$D$300,"assesses",'Assessment Links'!$E$5:$E$300,"Form")</x:f>
        <x:v>1</x:v>
      </x:c>
      <x:c r="M15" s="15" t="n">
        <x:f>COUNTIFS('Assessment Links'!$C$5:$C$300,B15,'Assessment Links'!$D$5:$D$300,"assesses",'Assessment Links'!$E$5:$E$300,"Sub")</x:f>
        <x:v>1</x:v>
      </x:c>
      <x:c r="N15" s="15" t="str">
        <x:f>IF(I15="Yes","Wording unresolved",IF(M15&gt;0,"Application planned",IF(L15&gt;0,"Practice only","No assessment planned")))</x:f>
        <x:v>Application planned</x:v>
      </x:c>
      <x:c r="O15" s="15" t="str">
        <x:v>mm12-26-s06-a1; mm12-26-s06-a2</x:v>
      </x:c>
      <x:c r="P15" s="15" t="str">
        <x:v>mm12-26-s06</x:v>
      </x:c>
    </x:row>
    <x:row r="16" ht="28" customHeight="1">
      <x:c r="A16" s="16" t="str">
        <x:v>MM12</x:v>
      </x:c>
      <x:c r="B16" s="16" t="str">
        <x:v>mm12-o12</x:v>
      </x:c>
      <x:c r="C16" s="16" t="str">
        <x:v>3.2</x:v>
      </x:c>
      <x:c r="D16" s="16" t="str">
        <x:v>M3</x:v>
      </x:c>
      <x:c r="E16" s="16" t="str">
        <x:v>Sound context and meaning</x:v>
      </x:c>
      <x:c r="F16" s="16" t="str">
        <x:v>Official code; planning paraphrase</x:v>
      </x:c>
      <x:c r="G16" s="16" t="str">
        <x:v>R11</x:v>
      </x:c>
      <x:c r="H16" s="16" t="str">
        <x:v>3.2</x:v>
      </x:c>
      <x:c r="I16" s="16" t="str">
        <x:v>No</x:v>
      </x:c>
      <x:c r="J16" s="16" t="n">
        <x:v>11</x:v>
      </x:c>
      <x:c r="K16" s="16" t="str">
        <x:v>Planned this semester</x:v>
      </x:c>
      <x:c r="L16" s="16" t="n">
        <x:f>COUNTIFS('Assessment Links'!$C$5:$C$300,B16,'Assessment Links'!$D$5:$D$300,"assesses",'Assessment Links'!$E$5:$E$300,"Form")</x:f>
        <x:v>1</x:v>
      </x:c>
      <x:c r="M16" s="16" t="n">
        <x:f>COUNTIFS('Assessment Links'!$C$5:$C$300,B16,'Assessment Links'!$D$5:$D$300,"assesses",'Assessment Links'!$E$5:$E$300,"Sub")</x:f>
        <x:v>1</x:v>
      </x:c>
      <x:c r="N16" s="16" t="str">
        <x:f>IF(I16="Yes","Wording unresolved",IF(M16&gt;0,"Application planned",IF(L16&gt;0,"Practice only","No assessment planned")))</x:f>
        <x:v>Application planned</x:v>
      </x:c>
      <x:c r="O16" s="16" t="str">
        <x:v>mm12-26-s06-a1; mm12-26-s06-a2</x:v>
      </x:c>
      <x:c r="P16" s="16" t="str">
        <x:v>mm12-26-s06</x:v>
      </x:c>
    </x:row>
    <x:row r="17" ht="28" customHeight="1">
      <x:c r="A17" s="15" t="str">
        <x:v>MM12</x:v>
      </x:c>
      <x:c r="B17" s="15" t="str">
        <x:v>mm12-o13</x:v>
      </x:c>
      <x:c r="C17" s="15" t="str">
        <x:v>3.3</x:v>
      </x:c>
      <x:c r="D17" s="15" t="str">
        <x:v>M3</x:v>
      </x:c>
      <x:c r="E17" s="15" t="str">
        <x:v>Sound workflow</x:v>
      </x:c>
      <x:c r="F17" s="15" t="str">
        <x:v>Official code; planning paraphrase</x:v>
      </x:c>
      <x:c r="G17" s="15" t="str">
        <x:v>R11</x:v>
      </x:c>
      <x:c r="H17" s="15" t="str">
        <x:v>3.3</x:v>
      </x:c>
      <x:c r="I17" s="15" t="str">
        <x:v>No</x:v>
      </x:c>
      <x:c r="J17" s="15" t="n">
        <x:v>11</x:v>
      </x:c>
      <x:c r="K17" s="15" t="str">
        <x:v>Planned this semester</x:v>
      </x:c>
      <x:c r="L17" s="15" t="n">
        <x:f>COUNTIFS('Assessment Links'!$C$5:$C$300,B17,'Assessment Links'!$D$5:$D$300,"assesses",'Assessment Links'!$E$5:$E$300,"Form")</x:f>
        <x:v>1</x:v>
      </x:c>
      <x:c r="M17" s="15" t="n">
        <x:f>COUNTIFS('Assessment Links'!$C$5:$C$300,B17,'Assessment Links'!$D$5:$D$300,"assesses",'Assessment Links'!$E$5:$E$300,"Sub")</x:f>
        <x:v>1</x:v>
      </x:c>
      <x:c r="N17" s="15" t="str">
        <x:f>IF(I17="Yes","Wording unresolved",IF(M17&gt;0,"Application planned",IF(L17&gt;0,"Practice only","No assessment planned")))</x:f>
        <x:v>Application planned</x:v>
      </x:c>
      <x:c r="O17" s="15" t="str">
        <x:v>mm12-26-s06-a1; mm12-26-s06-a2</x:v>
      </x:c>
      <x:c r="P17" s="15" t="str">
        <x:v>mm12-26-s06</x:v>
      </x:c>
    </x:row>
    <x:row r="18" ht="28" customHeight="1">
      <x:c r="A18" s="16" t="str">
        <x:v>MM12</x:v>
      </x:c>
      <x:c r="B18" s="16" t="str">
        <x:v>mm12-o14</x:v>
      </x:c>
      <x:c r="C18" s="16" t="str">
        <x:v>3.4</x:v>
      </x:c>
      <x:c r="D18" s="16" t="str">
        <x:v>M3</x:v>
      </x:c>
      <x:c r="E18" s="16" t="str">
        <x:v>Sonic design decisions</x:v>
      </x:c>
      <x:c r="F18" s="16" t="str">
        <x:v>Official code; planning paraphrase</x:v>
      </x:c>
      <x:c r="G18" s="16" t="str">
        <x:v>R11</x:v>
      </x:c>
      <x:c r="H18" s="16" t="str">
        <x:v>3.4</x:v>
      </x:c>
      <x:c r="I18" s="16" t="str">
        <x:v>No</x:v>
      </x:c>
      <x:c r="J18" s="16" t="n">
        <x:v>11</x:v>
      </x:c>
      <x:c r="K18" s="16" t="str">
        <x:v>Planned this semester</x:v>
      </x:c>
      <x:c r="L18" s="16" t="n">
        <x:f>COUNTIFS('Assessment Links'!$C$5:$C$300,B18,'Assessment Links'!$D$5:$D$300,"assesses",'Assessment Links'!$E$5:$E$300,"Form")</x:f>
        <x:v>0</x:v>
      </x:c>
      <x:c r="M18" s="16" t="n">
        <x:f>COUNTIFS('Assessment Links'!$C$5:$C$300,B18,'Assessment Links'!$D$5:$D$300,"assesses",'Assessment Links'!$E$5:$E$300,"Sub")</x:f>
        <x:v>1</x:v>
      </x:c>
      <x:c r="N18" s="16" t="str">
        <x:f>IF(I18="Yes","Wording unresolved",IF(M18&gt;0,"Application planned",IF(L18&gt;0,"Practice only","No assessment planned")))</x:f>
        <x:v>Application planned</x:v>
      </x:c>
      <x:c r="O18" s="16" t="str">
        <x:v>mm12-26-s06-a2</x:v>
      </x:c>
      <x:c r="P18" s="16" t="str">
        <x:v>mm12-26-s06</x:v>
      </x:c>
    </x:row>
    <x:row r="19" ht="28" customHeight="1">
      <x:c r="A19" s="15" t="str">
        <x:v>MM12</x:v>
      </x:c>
      <x:c r="B19" s="15" t="str">
        <x:v>mm12-o15</x:v>
      </x:c>
      <x:c r="C19" s="15" t="str">
        <x:v>3.5</x:v>
      </x:c>
      <x:c r="D19" s="15" t="str">
        <x:v>M3</x:v>
      </x:c>
      <x:c r="E19" s="15" t="str">
        <x:v>Audio message</x:v>
      </x:c>
      <x:c r="F19" s="15" t="str">
        <x:v>Official code; planning paraphrase</x:v>
      </x:c>
      <x:c r="G19" s="15" t="str">
        <x:v>R11</x:v>
      </x:c>
      <x:c r="H19" s="15" t="str">
        <x:v>3.5</x:v>
      </x:c>
      <x:c r="I19" s="15" t="str">
        <x:v>No</x:v>
      </x:c>
      <x:c r="J19" s="15" t="n">
        <x:v>11</x:v>
      </x:c>
      <x:c r="K19" s="15" t="str">
        <x:v>Planned this semester</x:v>
      </x:c>
      <x:c r="L19" s="15" t="n">
        <x:f>COUNTIFS('Assessment Links'!$C$5:$C$300,B19,'Assessment Links'!$D$5:$D$300,"assesses",'Assessment Links'!$E$5:$E$300,"Form")</x:f>
        <x:v>0</x:v>
      </x:c>
      <x:c r="M19" s="15" t="n">
        <x:f>COUNTIFS('Assessment Links'!$C$5:$C$300,B19,'Assessment Links'!$D$5:$D$300,"assesses",'Assessment Links'!$E$5:$E$300,"Sub")</x:f>
        <x:v>2</x:v>
      </x:c>
      <x:c r="N19" s="15" t="str">
        <x:f>IF(I19="Yes","Wording unresolved",IF(M19&gt;0,"Application planned",IF(L19&gt;0,"Practice only","No assessment planned")))</x:f>
        <x:v>Application planned</x:v>
      </x:c>
      <x:c r="O19" s="15" t="str">
        <x:v>mm12-26-s06-a2; mm12-26-s08-a2</x:v>
      </x:c>
      <x:c r="P19" s="15" t="str">
        <x:v>mm12-26-s06; mm12-26-s08</x:v>
      </x:c>
    </x:row>
    <x:row r="20" ht="49" customHeight="1">
      <x:c r="A20" s="16" t="str">
        <x:v>MM12</x:v>
      </x:c>
      <x:c r="B20" s="16" t="str">
        <x:v>mm12-o16</x:v>
      </x:c>
      <x:c r="C20" s="16" t="str">
        <x:v>4.1</x:v>
      </x:c>
      <x:c r="D20" s="16" t="str">
        <x:v>M4</x:v>
      </x:c>
      <x:c r="E20" s="16" t="str">
        <x:v>Audience and purpose</x:v>
      </x:c>
      <x:c r="F20" s="16" t="str">
        <x:v>Official code; planning paraphrase</x:v>
      </x:c>
      <x:c r="G20" s="16" t="str">
        <x:v>R11</x:v>
      </x:c>
      <x:c r="H20" s="16" t="str">
        <x:v>4.1</x:v>
      </x:c>
      <x:c r="I20" s="16" t="str">
        <x:v>No</x:v>
      </x:c>
      <x:c r="J20" s="16" t="n">
        <x:v>7</x:v>
      </x:c>
      <x:c r="K20" s="16" t="str">
        <x:v>Planned this semester</x:v>
      </x:c>
      <x:c r="L20" s="16" t="n">
        <x:f>COUNTIFS('Assessment Links'!$C$5:$C$300,B20,'Assessment Links'!$D$5:$D$300,"assesses",'Assessment Links'!$E$5:$E$300,"Form")</x:f>
        <x:v>3</x:v>
      </x:c>
      <x:c r="M20" s="16" t="n">
        <x:f>COUNTIFS('Assessment Links'!$C$5:$C$300,B20,'Assessment Links'!$D$5:$D$300,"assesses",'Assessment Links'!$E$5:$E$300,"Sub")</x:f>
        <x:v>4</x:v>
      </x:c>
      <x:c r="N20" s="16" t="str">
        <x:f>IF(I20="Yes","Wording unresolved",IF(M20&gt;0,"Application planned",IF(L20&gt;0,"Practice only","No assessment planned")))</x:f>
        <x:v>Application planned</x:v>
      </x:c>
      <x:c r="O20" s="16" t="str">
        <x:v>mm12-26-s04-a1; mm12-26-s04-a2; mm12-26-s07-a2; mm12-26-s08-a1; mm12-26-s08-a2; mm12-26-s09-a1; mm12-26-s09-a2</x:v>
      </x:c>
      <x:c r="P20" s="16" t="str">
        <x:v>mm12-26-s04; mm12-26-s07; mm12-26-s08; mm12-26-s09</x:v>
      </x:c>
    </x:row>
    <x:row r="21" ht="28" customHeight="1">
      <x:c r="A21" s="15" t="str">
        <x:v>MM12</x:v>
      </x:c>
      <x:c r="B21" s="15" t="str">
        <x:v>mm12-o17</x:v>
      </x:c>
      <x:c r="C21" s="15" t="str">
        <x:v>4.2</x:v>
      </x:c>
      <x:c r="D21" s="15" t="str">
        <x:v>M4</x:v>
      </x:c>
      <x:c r="E21" s="15" t="str">
        <x:v>Multimedia context and meaning</x:v>
      </x:c>
      <x:c r="F21" s="15" t="str">
        <x:v>Official code; planning paraphrase</x:v>
      </x:c>
      <x:c r="G21" s="15" t="str">
        <x:v>R11</x:v>
      </x:c>
      <x:c r="H21" s="15" t="str">
        <x:v>4.2</x:v>
      </x:c>
      <x:c r="I21" s="15" t="str">
        <x:v>No</x:v>
      </x:c>
      <x:c r="J21" s="15" t="n">
        <x:v>7</x:v>
      </x:c>
      <x:c r="K21" s="15" t="str">
        <x:v>Planned this semester</x:v>
      </x:c>
      <x:c r="L21" s="15" t="n">
        <x:f>COUNTIFS('Assessment Links'!$C$5:$C$300,B21,'Assessment Links'!$D$5:$D$300,"assesses",'Assessment Links'!$E$5:$E$300,"Form")</x:f>
        <x:v>1</x:v>
      </x:c>
      <x:c r="M21" s="15" t="n">
        <x:f>COUNTIFS('Assessment Links'!$C$5:$C$300,B21,'Assessment Links'!$D$5:$D$300,"assesses",'Assessment Links'!$E$5:$E$300,"Sub")</x:f>
        <x:v>2</x:v>
      </x:c>
      <x:c r="N21" s="15" t="str">
        <x:f>IF(I21="Yes","Wording unresolved",IF(M21&gt;0,"Application planned",IF(L21&gt;0,"Practice only","No assessment planned")))</x:f>
        <x:v>Application planned</x:v>
      </x:c>
      <x:c r="O21" s="15" t="str">
        <x:v>mm12-26-s04-a2; mm12-26-s08-a1; mm12-26-s08-a2</x:v>
      </x:c>
      <x:c r="P21" s="15" t="str">
        <x:v>mm12-26-s04; mm12-26-s08</x:v>
      </x:c>
    </x:row>
    <x:row r="22" ht="28" customHeight="1">
      <x:c r="A22" s="16" t="str">
        <x:v>MM12</x:v>
      </x:c>
      <x:c r="B22" s="16" t="str">
        <x:v>mm12-o18</x:v>
      </x:c>
      <x:c r="C22" s="16" t="str">
        <x:v>4.3</x:v>
      </x:c>
      <x:c r="D22" s="16" t="str">
        <x:v>M4</x:v>
      </x:c>
      <x:c r="E22" s="16" t="str">
        <x:v>Collaborative production</x:v>
      </x:c>
      <x:c r="F22" s="16" t="str">
        <x:v>Official code; planning paraphrase</x:v>
      </x:c>
      <x:c r="G22" s="16" t="str">
        <x:v>R11</x:v>
      </x:c>
      <x:c r="H22" s="16" t="str">
        <x:v>4.3</x:v>
      </x:c>
      <x:c r="I22" s="16" t="str">
        <x:v>No</x:v>
      </x:c>
      <x:c r="J22" s="16" t="n">
        <x:v>15</x:v>
      </x:c>
      <x:c r="K22" s="16" t="str">
        <x:v>Planned this semester</x:v>
      </x:c>
      <x:c r="L22" s="16" t="n">
        <x:f>COUNTIFS('Assessment Links'!$C$5:$C$300,B22,'Assessment Links'!$D$5:$D$300,"assesses",'Assessment Links'!$E$5:$E$300,"Form")</x:f>
        <x:v>1</x:v>
      </x:c>
      <x:c r="M22" s="16" t="n">
        <x:f>COUNTIFS('Assessment Links'!$C$5:$C$300,B22,'Assessment Links'!$D$5:$D$300,"assesses",'Assessment Links'!$E$5:$E$300,"Sub")</x:f>
        <x:v>1</x:v>
      </x:c>
      <x:c r="N22" s="16" t="str">
        <x:f>IF(I22="Yes","Wording unresolved",IF(M22&gt;0,"Application planned",IF(L22&gt;0,"Practice only","No assessment planned")))</x:f>
        <x:v>Application planned</x:v>
      </x:c>
      <x:c r="O22" s="16" t="str">
        <x:v>mm12-26-s08-a1; mm12-26-s08-a2</x:v>
      </x:c>
      <x:c r="P22" s="16" t="str">
        <x:v>mm12-26-s08</x:v>
      </x:c>
    </x:row>
    <x:row r="23" ht="28" customHeight="1">
      <x:c r="A23" s="15" t="str">
        <x:v>MM12</x:v>
      </x:c>
      <x:c r="B23" s="15" t="str">
        <x:v>mm12-o19</x:v>
      </x:c>
      <x:c r="C23" s="15" t="str">
        <x:v>4.4</x:v>
      </x:c>
      <x:c r="D23" s="15" t="str">
        <x:v>M4</x:v>
      </x:c>
      <x:c r="E23" s="15" t="str">
        <x:v>Individual portfolio</x:v>
      </x:c>
      <x:c r="F23" s="15" t="str">
        <x:v>Official code; planning paraphrase</x:v>
      </x:c>
      <x:c r="G23" s="15" t="str">
        <x:v>R11</x:v>
      </x:c>
      <x:c r="H23" s="15" t="str">
        <x:v>4.4</x:v>
      </x:c>
      <x:c r="I23" s="15" t="str">
        <x:v>No</x:v>
      </x:c>
      <x:c r="J23" s="15" t="n">
        <x:v>17</x:v>
      </x:c>
      <x:c r="K23" s="15" t="str">
        <x:v>Planned this semester</x:v>
      </x:c>
      <x:c r="L23" s="15" t="n">
        <x:f>COUNTIFS('Assessment Links'!$C$5:$C$300,B23,'Assessment Links'!$D$5:$D$300,"assesses",'Assessment Links'!$E$5:$E$300,"Form")</x:f>
        <x:v>1</x:v>
      </x:c>
      <x:c r="M23" s="15" t="n">
        <x:f>COUNTIFS('Assessment Links'!$C$5:$C$300,B23,'Assessment Links'!$D$5:$D$300,"assesses",'Assessment Links'!$E$5:$E$300,"Sub")</x:f>
        <x:v>1</x:v>
      </x:c>
      <x:c r="N23" s="15" t="str">
        <x:f>IF(I23="Yes","Wording unresolved",IF(M23&gt;0,"Application planned",IF(L23&gt;0,"Practice only","No assessment planned")))</x:f>
        <x:v>Application planned</x:v>
      </x:c>
      <x:c r="O23" s="15" t="str">
        <x:v>mm12-26-s09-a1; mm12-26-s09-a2</x:v>
      </x:c>
      <x:c r="P23" s="15" t="str">
        <x:v>mm12-26-s09</x:v>
      </x:c>
    </x:row>
    <x:row r="24" ht="28" customHeight="1">
      <x:c r="A24" s="16" t="str">
        <x:v>MM12</x:v>
      </x:c>
      <x:c r="B24" s="16" t="str">
        <x:v>mm12-o20</x:v>
      </x:c>
      <x:c r="C24" s="16" t="str">
        <x:v>4.5</x:v>
      </x:c>
      <x:c r="D24" s="16" t="str">
        <x:v>M4</x:v>
      </x:c>
      <x:c r="E24" s="16" t="str">
        <x:v>Career pathways</x:v>
      </x:c>
      <x:c r="F24" s="16" t="str">
        <x:v>Official code; planning paraphrase</x:v>
      </x:c>
      <x:c r="G24" s="16" t="str">
        <x:v>R11</x:v>
      </x:c>
      <x:c r="H24" s="16" t="str">
        <x:v>4.5</x:v>
      </x:c>
      <x:c r="I24" s="16" t="str">
        <x:v>No</x:v>
      </x:c>
      <x:c r="J24" s="16" t="n">
        <x:v>1</x:v>
      </x:c>
      <x:c r="K24" s="16" t="str">
        <x:v>Planned this semester</x:v>
      </x:c>
      <x:c r="L24" s="16" t="n">
        <x:f>COUNTIFS('Assessment Links'!$C$5:$C$300,B24,'Assessment Links'!$D$5:$D$300,"assesses",'Assessment Links'!$E$5:$E$300,"Form")</x:f>
        <x:v>1</x:v>
      </x:c>
      <x:c r="M24" s="16" t="n">
        <x:f>COUNTIFS('Assessment Links'!$C$5:$C$300,B24,'Assessment Links'!$D$5:$D$300,"assesses",'Assessment Links'!$E$5:$E$300,"Sub")</x:f>
        <x:v>2</x:v>
      </x:c>
      <x:c r="N24" s="16" t="str">
        <x:f>IF(I24="Yes","Wording unresolved",IF(M24&gt;0,"Application planned",IF(L24&gt;0,"Practice only","No assessment planned")))</x:f>
        <x:v>Application planned</x:v>
      </x:c>
      <x:c r="O24" s="16" t="str">
        <x:v>mm12-26-s01-a2; mm12-26-s09-a1; mm12-26-s09-a2</x:v>
      </x:c>
      <x:c r="P24" s="16" t="str">
        <x:v>mm12-26-s01; mm12-26-s09</x:v>
      </x:c>
    </x:row>
    <x:row r="25" ht="36" customHeight="1">
      <x:c r="A25" s="15" t="str">
        <x:v>COM11</x:v>
      </x:c>
      <x:c r="B25" s="15" t="str">
        <x:v>communications-technology-11-1-1</x:v>
      </x:c>
      <x:c r="C25" s="15" t="str">
        <x:v>1.1</x:v>
      </x:c>
      <x:c r="D25" s="15" t="str">
        <x:v>M1</x:v>
      </x:c>
      <x:c r="E25" s="15" t="str">
        <x:v>Communication history</x:v>
      </x:c>
      <x:c r="F25" s="15" t="str">
        <x:v>Official code; planning paraphrase</x:v>
      </x:c>
      <x:c r="G25" s="15" t="str">
        <x:v>R12</x:v>
      </x:c>
      <x:c r="H25" s="15" t="str">
        <x:v>1.1</x:v>
      </x:c>
      <x:c r="I25" s="15" t="str">
        <x:v>No</x:v>
      </x:c>
      <x:c r="J25" s="15" t="n">
        <x:v>1</x:v>
      </x:c>
      <x:c r="K25" s="15" t="str">
        <x:v>Planned this semester</x:v>
      </x:c>
      <x:c r="L25" s="15" t="n">
        <x:f>COUNTIFS('Assessment Links'!$C$5:$C$300,B25,'Assessment Links'!$D$5:$D$300,"assesses",'Assessment Links'!$E$5:$E$300,"Form")</x:f>
        <x:v>2</x:v>
      </x:c>
      <x:c r="M25" s="15" t="n">
        <x:f>COUNTIFS('Assessment Links'!$C$5:$C$300,B25,'Assessment Links'!$D$5:$D$300,"assesses",'Assessment Links'!$E$5:$E$300,"Sub")</x:f>
        <x:v>2</x:v>
      </x:c>
      <x:c r="N25" s="15" t="str">
        <x:f>IF(I25="Yes","Wording unresolved",IF(M25&gt;0,"Application planned",IF(L25&gt;0,"Practice only","No assessment planned")))</x:f>
        <x:v>Application planned</x:v>
      </x:c>
      <x:c r="O25" s="15" t="str">
        <x:v>com11-26-s01-a1; com11-26-s01-a2; com11-26-s09-a1; com11-26-s09-a2</x:v>
      </x:c>
      <x:c r="P25" s="15" t="str">
        <x:v>com11-26-s01; com11-26-s09</x:v>
      </x:c>
    </x:row>
    <x:row r="26" ht="36" customHeight="1">
      <x:c r="A26" s="16" t="str">
        <x:v>COM11</x:v>
      </x:c>
      <x:c r="B26" s="16" t="str">
        <x:v>communications-technology-11-1-2</x:v>
      </x:c>
      <x:c r="C26" s="16" t="str">
        <x:v>1.2</x:v>
      </x:c>
      <x:c r="D26" s="16" t="str">
        <x:v>M1</x:v>
      </x:c>
      <x:c r="E26" s="16" t="str">
        <x:v>Career self-assessment</x:v>
      </x:c>
      <x:c r="F26" s="16" t="str">
        <x:v>Official code; planning paraphrase</x:v>
      </x:c>
      <x:c r="G26" s="16" t="str">
        <x:v>R12</x:v>
      </x:c>
      <x:c r="H26" s="16" t="str">
        <x:v>1.2</x:v>
      </x:c>
      <x:c r="I26" s="16" t="str">
        <x:v>No</x:v>
      </x:c>
      <x:c r="J26" s="16" t="n">
        <x:v>1</x:v>
      </x:c>
      <x:c r="K26" s="16" t="str">
        <x:v>Planned this semester</x:v>
      </x:c>
      <x:c r="L26" s="16" t="n">
        <x:f>COUNTIFS('Assessment Links'!$C$5:$C$300,B26,'Assessment Links'!$D$5:$D$300,"assesses",'Assessment Links'!$E$5:$E$300,"Form")</x:f>
        <x:v>2</x:v>
      </x:c>
      <x:c r="M26" s="16" t="n">
        <x:f>COUNTIFS('Assessment Links'!$C$5:$C$300,B26,'Assessment Links'!$D$5:$D$300,"assesses",'Assessment Links'!$E$5:$E$300,"Sub")</x:f>
        <x:v>2</x:v>
      </x:c>
      <x:c r="N26" s="16" t="str">
        <x:f>IF(I26="Yes","Wording unresolved",IF(M26&gt;0,"Application planned",IF(L26&gt;0,"Practice only","No assessment planned")))</x:f>
        <x:v>Application planned</x:v>
      </x:c>
      <x:c r="O26" s="16" t="str">
        <x:v>com11-26-s01-a1; com11-26-s01-a2; com11-26-s09-a1; com11-26-s09-a2</x:v>
      </x:c>
      <x:c r="P26" s="16" t="str">
        <x:v>com11-26-s01; com11-26-s09</x:v>
      </x:c>
    </x:row>
    <x:row r="27" ht="28" customHeight="1">
      <x:c r="A27" s="15" t="str">
        <x:v>COM11</x:v>
      </x:c>
      <x:c r="B27" s="15" t="str">
        <x:v>communications-technology-11-1-3</x:v>
      </x:c>
      <x:c r="C27" s="15" t="str">
        <x:v>1.3</x:v>
      </x:c>
      <x:c r="D27" s="15" t="str">
        <x:v>M1</x:v>
      </x:c>
      <x:c r="E27" s="15" t="str">
        <x:v>Design portfolio</x:v>
      </x:c>
      <x:c r="F27" s="15" t="str">
        <x:v>Official code; planning paraphrase</x:v>
      </x:c>
      <x:c r="G27" s="15" t="str">
        <x:v>R12</x:v>
      </x:c>
      <x:c r="H27" s="15" t="str">
        <x:v>1.3</x:v>
      </x:c>
      <x:c r="I27" s="15" t="str">
        <x:v>No</x:v>
      </x:c>
      <x:c r="J27" s="15" t="n">
        <x:v>17</x:v>
      </x:c>
      <x:c r="K27" s="15" t="str">
        <x:v>Planned this semester</x:v>
      </x:c>
      <x:c r="L27" s="15" t="n">
        <x:f>COUNTIFS('Assessment Links'!$C$5:$C$300,B27,'Assessment Links'!$D$5:$D$300,"assesses",'Assessment Links'!$E$5:$E$300,"Form")</x:f>
        <x:v>1</x:v>
      </x:c>
      <x:c r="M27" s="15" t="n">
        <x:f>COUNTIFS('Assessment Links'!$C$5:$C$300,B27,'Assessment Links'!$D$5:$D$300,"assesses",'Assessment Links'!$E$5:$E$300,"Sub")</x:f>
        <x:v>1</x:v>
      </x:c>
      <x:c r="N27" s="15" t="str">
        <x:f>IF(I27="Yes","Wording unresolved",IF(M27&gt;0,"Application planned",IF(L27&gt;0,"Practice only","No assessment planned")))</x:f>
        <x:v>Application planned</x:v>
      </x:c>
      <x:c r="O27" s="15" t="str">
        <x:v>com11-26-s09-a1; com11-26-s09-a2</x:v>
      </x:c>
      <x:c r="P27" s="15" t="str">
        <x:v>com11-26-s09</x:v>
      </x:c>
    </x:row>
    <x:row r="28" ht="62" customHeight="1">
      <x:c r="A28" s="16" t="str">
        <x:v>COM11</x:v>
      </x:c>
      <x:c r="B28" s="16" t="str">
        <x:v>communications-technology-11-1-4</x:v>
      </x:c>
      <x:c r="C28" s="16" t="str">
        <x:v>1.4</x:v>
      </x:c>
      <x:c r="D28" s="16" t="str">
        <x:v>M1</x:v>
      </x:c>
      <x:c r="E28" s="16" t="str">
        <x:v>Persuasive or entertaining solution</x:v>
      </x:c>
      <x:c r="F28" s="16" t="str">
        <x:v>Official code; planning paraphrase</x:v>
      </x:c>
      <x:c r="G28" s="16" t="str">
        <x:v>R12</x:v>
      </x:c>
      <x:c r="H28" s="16" t="str">
        <x:v>1.4</x:v>
      </x:c>
      <x:c r="I28" s="16" t="str">
        <x:v>No</x:v>
      </x:c>
      <x:c r="J28" s="16" t="n">
        <x:v>1</x:v>
      </x:c>
      <x:c r="K28" s="16" t="str">
        <x:v>Planned this semester</x:v>
      </x:c>
      <x:c r="L28" s="16" t="n">
        <x:f>COUNTIFS('Assessment Links'!$C$5:$C$300,B28,'Assessment Links'!$D$5:$D$300,"assesses",'Assessment Links'!$E$5:$E$300,"Form")</x:f>
        <x:v>3</x:v>
      </x:c>
      <x:c r="M28" s="16" t="n">
        <x:f>COUNTIFS('Assessment Links'!$C$5:$C$300,B28,'Assessment Links'!$D$5:$D$300,"assesses",'Assessment Links'!$E$5:$E$300,"Sub")</x:f>
        <x:v>6</x:v>
      </x:c>
      <x:c r="N28" s="16" t="str">
        <x:f>IF(I28="Yes","Wording unresolved",IF(M28&gt;0,"Application planned",IF(L28&gt;0,"Practice only","No assessment planned")))</x:f>
        <x:v>Application planned</x:v>
      </x:c>
      <x:c r="O28" s="16" t="str">
        <x:v>com11-26-s01-a1; com11-26-s01-a2; com11-26-s02-a2; com11-26-s04-a2; com11-26-s06-a1; com11-26-s06-a2; com11-26-s07-a1; com11-26-s07-a2; com11-26-s08-a2</x:v>
      </x:c>
      <x:c r="P28" s="16" t="str">
        <x:v>com11-26-s01; com11-26-s02; com11-26-s04; com11-26-s06; com11-26-s07; com11-26-s08</x:v>
      </x:c>
    </x:row>
    <x:row r="29" ht="36" customHeight="1">
      <x:c r="A29" s="15" t="str">
        <x:v>COM11</x:v>
      </x:c>
      <x:c r="B29" s="15" t="str">
        <x:v>communications-technology-11-1-5</x:v>
      </x:c>
      <x:c r="C29" s="15" t="str">
        <x:v>1.5</x:v>
      </x:c>
      <x:c r="D29" s="15" t="str">
        <x:v>M1</x:v>
      </x:c>
      <x:c r="E29" s="15" t="str">
        <x:v>Societal and environmental effects</x:v>
      </x:c>
      <x:c r="F29" s="15" t="str">
        <x:v>Official code; planning paraphrase</x:v>
      </x:c>
      <x:c r="G29" s="15" t="str">
        <x:v>R12</x:v>
      </x:c>
      <x:c r="H29" s="15" t="str">
        <x:v>1.5</x:v>
      </x:c>
      <x:c r="I29" s="15" t="str">
        <x:v>No</x:v>
      </x:c>
      <x:c r="J29" s="15" t="n">
        <x:v>1</x:v>
      </x:c>
      <x:c r="K29" s="15" t="str">
        <x:v>Planned this semester</x:v>
      </x:c>
      <x:c r="L29" s="15" t="n">
        <x:f>COUNTIFS('Assessment Links'!$C$5:$C$300,B29,'Assessment Links'!$D$5:$D$300,"assesses",'Assessment Links'!$E$5:$E$300,"Form")</x:f>
        <x:v>1</x:v>
      </x:c>
      <x:c r="M29" s="15" t="n">
        <x:f>COUNTIFS('Assessment Links'!$C$5:$C$300,B29,'Assessment Links'!$D$5:$D$300,"assesses",'Assessment Links'!$E$5:$E$300,"Sub")</x:f>
        <x:v>3</x:v>
      </x:c>
      <x:c r="N29" s="15" t="str">
        <x:f>IF(I29="Yes","Wording unresolved",IF(M29&gt;0,"Application planned",IF(L29&gt;0,"Practice only","No assessment planned")))</x:f>
        <x:v>Application planned</x:v>
      </x:c>
      <x:c r="O29" s="15" t="str">
        <x:v>com11-26-s01-a2; com11-26-s07-a1; com11-26-s07-a2; com11-26-s09-a2</x:v>
      </x:c>
      <x:c r="P29" s="15" t="str">
        <x:v>com11-26-s01; com11-26-s07; com11-26-s09</x:v>
      </x:c>
    </x:row>
    <x:row r="30" ht="36" customHeight="1">
      <x:c r="A30" s="16" t="str">
        <x:v>COM11</x:v>
      </x:c>
      <x:c r="B30" s="16" t="str">
        <x:v>communications-technology-11-1-6</x:v>
      </x:c>
      <x:c r="C30" s="16" t="str">
        <x:v>1.6</x:v>
      </x:c>
      <x:c r="D30" s="16" t="str">
        <x:v>M1</x:v>
      </x:c>
      <x:c r="E30" s="16" t="str">
        <x:v>Equipment life cycle</x:v>
      </x:c>
      <x:c r="F30" s="16" t="str">
        <x:v>Official code; planning paraphrase</x:v>
      </x:c>
      <x:c r="G30" s="16" t="str">
        <x:v>R12</x:v>
      </x:c>
      <x:c r="H30" s="16" t="str">
        <x:v>1.6</x:v>
      </x:c>
      <x:c r="I30" s="16" t="str">
        <x:v>No</x:v>
      </x:c>
      <x:c r="J30" s="16" t="n">
        <x:v>1</x:v>
      </x:c>
      <x:c r="K30" s="16" t="str">
        <x:v>Planned this semester</x:v>
      </x:c>
      <x:c r="L30" s="16" t="n">
        <x:f>COUNTIFS('Assessment Links'!$C$5:$C$300,B30,'Assessment Links'!$D$5:$D$300,"assesses",'Assessment Links'!$E$5:$E$300,"Form")</x:f>
        <x:v>2</x:v>
      </x:c>
      <x:c r="M30" s="16" t="n">
        <x:f>COUNTIFS('Assessment Links'!$C$5:$C$300,B30,'Assessment Links'!$D$5:$D$300,"assesses",'Assessment Links'!$E$5:$E$300,"Sub")</x:f>
        <x:v>4</x:v>
      </x:c>
      <x:c r="N30" s="16" t="str">
        <x:f>IF(I30="Yes","Wording unresolved",IF(M30&gt;0,"Application planned",IF(L30&gt;0,"Practice only","No assessment planned")))</x:f>
        <x:v>Application planned</x:v>
      </x:c>
      <x:c r="O30" s="16" t="str">
        <x:v>com11-26-s01-a2; com11-26-s05-a1; com11-26-s05-a2; com11-26-s07-a1; com11-26-s07-a2; com11-26-s09-a2</x:v>
      </x:c>
      <x:c r="P30" s="16" t="str">
        <x:v>com11-26-s01; com11-26-s05; com11-26-s07; com11-26-s09</x:v>
      </x:c>
    </x:row>
    <x:row r="31" ht="49" customHeight="1">
      <x:c r="A31" s="15" t="str">
        <x:v>COM11</x:v>
      </x:c>
      <x:c r="B31" s="15" t="str">
        <x:v>communications-technology-11-1-7</x:v>
      </x:c>
      <x:c r="C31" s="15" t="str">
        <x:v>1.7</x:v>
      </x:c>
      <x:c r="D31" s="15" t="str">
        <x:v>M1</x:v>
      </x:c>
      <x:c r="E31" s="15" t="str">
        <x:v>Safe equipment practice</x:v>
      </x:c>
      <x:c r="F31" s="15" t="str">
        <x:v>Official code; planning paraphrase</x:v>
      </x:c>
      <x:c r="G31" s="15" t="str">
        <x:v>R12</x:v>
      </x:c>
      <x:c r="H31" s="15" t="str">
        <x:v>1.7</x:v>
      </x:c>
      <x:c r="I31" s="15" t="str">
        <x:v>No</x:v>
      </x:c>
      <x:c r="J31" s="15" t="n">
        <x:v>1</x:v>
      </x:c>
      <x:c r="K31" s="15" t="str">
        <x:v>Planned this semester</x:v>
      </x:c>
      <x:c r="L31" s="15" t="n">
        <x:f>COUNTIFS('Assessment Links'!$C$5:$C$300,B31,'Assessment Links'!$D$5:$D$300,"assesses",'Assessment Links'!$E$5:$E$300,"Form")</x:f>
        <x:v>2</x:v>
      </x:c>
      <x:c r="M31" s="15" t="n">
        <x:f>COUNTIFS('Assessment Links'!$C$5:$C$300,B31,'Assessment Links'!$D$5:$D$300,"assesses",'Assessment Links'!$E$5:$E$300,"Sub")</x:f>
        <x:v>5</x:v>
      </x:c>
      <x:c r="N31" s="15" t="str">
        <x:f>IF(I31="Yes","Wording unresolved",IF(M31&gt;0,"Application planned",IF(L31&gt;0,"Practice only","No assessment planned")))</x:f>
        <x:v>Application planned</x:v>
      </x:c>
      <x:c r="O31" s="15" t="str">
        <x:v>com11-26-s01-a2; com11-26-s03-a2; com11-26-s05-a1; com11-26-s05-a2; com11-26-s06-a1; com11-26-s06-a2; com11-26-s07-a2</x:v>
      </x:c>
      <x:c r="P31" s="15" t="str">
        <x:v>com11-26-s01; com11-26-s03; com11-26-s05; com11-26-s06; com11-26-s07</x:v>
      </x:c>
    </x:row>
    <x:row r="32" ht="28" customHeight="1">
      <x:c r="A32" s="16" t="str">
        <x:v>COM11</x:v>
      </x:c>
      <x:c r="B32" s="16" t="str">
        <x:v>communications-technology-11-2-1</x:v>
      </x:c>
      <x:c r="C32" s="16" t="str">
        <x:v>2.1</x:v>
      </x:c>
      <x:c r="D32" s="16" t="str">
        <x:v>M2</x:v>
      </x:c>
      <x:c r="E32" s="16" t="str">
        <x:v>Camera care and operation</x:v>
      </x:c>
      <x:c r="F32" s="16" t="str">
        <x:v>Official code; planning paraphrase</x:v>
      </x:c>
      <x:c r="G32" s="16" t="str">
        <x:v>R12</x:v>
      </x:c>
      <x:c r="H32" s="16" t="str">
        <x:v>2.1</x:v>
      </x:c>
      <x:c r="I32" s="16" t="str">
        <x:v>No</x:v>
      </x:c>
      <x:c r="J32" s="16" t="n">
        <x:v>5</x:v>
      </x:c>
      <x:c r="K32" s="16" t="str">
        <x:v>Planned this semester</x:v>
      </x:c>
      <x:c r="L32" s="16" t="n">
        <x:f>COUNTIFS('Assessment Links'!$C$5:$C$300,B32,'Assessment Links'!$D$5:$D$300,"assesses",'Assessment Links'!$E$5:$E$300,"Form")</x:f>
        <x:v>1</x:v>
      </x:c>
      <x:c r="M32" s="16" t="n">
        <x:f>COUNTIFS('Assessment Links'!$C$5:$C$300,B32,'Assessment Links'!$D$5:$D$300,"assesses",'Assessment Links'!$E$5:$E$300,"Sub")</x:f>
        <x:v>1</x:v>
      </x:c>
      <x:c r="N32" s="16" t="str">
        <x:f>IF(I32="Yes","Wording unresolved",IF(M32&gt;0,"Application planned",IF(L32&gt;0,"Practice only","No assessment planned")))</x:f>
        <x:v>Application planned</x:v>
      </x:c>
      <x:c r="O32" s="16" t="str">
        <x:v>com11-26-s03-a1; com11-26-s03-a2</x:v>
      </x:c>
      <x:c r="P32" s="16" t="str">
        <x:v>com11-26-s03</x:v>
      </x:c>
    </x:row>
    <x:row r="33" ht="28" customHeight="1">
      <x:c r="A33" s="15" t="str">
        <x:v>COM11</x:v>
      </x:c>
      <x:c r="B33" s="15" t="str">
        <x:v>communications-technology-11-2-2</x:v>
      </x:c>
      <x:c r="C33" s="15" t="str">
        <x:v>2.2</x:v>
      </x:c>
      <x:c r="D33" s="15" t="str">
        <x:v>M2</x:v>
      </x:c>
      <x:c r="E33" s="15" t="str">
        <x:v>SLR composition and support</x:v>
      </x:c>
      <x:c r="F33" s="15" t="str">
        <x:v>Official code; planning paraphrase</x:v>
      </x:c>
      <x:c r="G33" s="15" t="str">
        <x:v>R12</x:v>
      </x:c>
      <x:c r="H33" s="15" t="str">
        <x:v>2.2</x:v>
      </x:c>
      <x:c r="I33" s="15" t="str">
        <x:v>No</x:v>
      </x:c>
      <x:c r="J33" s="15" t="n">
        <x:v>5</x:v>
      </x:c>
      <x:c r="K33" s="15" t="str">
        <x:v>Planned this semester</x:v>
      </x:c>
      <x:c r="L33" s="15" t="n">
        <x:f>COUNTIFS('Assessment Links'!$C$5:$C$300,B33,'Assessment Links'!$D$5:$D$300,"assesses",'Assessment Links'!$E$5:$E$300,"Form")</x:f>
        <x:v>1</x:v>
      </x:c>
      <x:c r="M33" s="15" t="n">
        <x:f>COUNTIFS('Assessment Links'!$C$5:$C$300,B33,'Assessment Links'!$D$5:$D$300,"assesses",'Assessment Links'!$E$5:$E$300,"Sub")</x:f>
        <x:v>1</x:v>
      </x:c>
      <x:c r="N33" s="15" t="str">
        <x:f>IF(I33="Yes","Wording unresolved",IF(M33&gt;0,"Application planned",IF(L33&gt;0,"Practice only","No assessment planned")))</x:f>
        <x:v>Application planned</x:v>
      </x:c>
      <x:c r="O33" s="15" t="str">
        <x:v>com11-26-s03-a1; com11-26-s03-a2</x:v>
      </x:c>
      <x:c r="P33" s="15" t="str">
        <x:v>com11-26-s03</x:v>
      </x:c>
    </x:row>
    <x:row r="34" ht="28" customHeight="1">
      <x:c r="A34" s="16" t="str">
        <x:v>COM11</x:v>
      </x:c>
      <x:c r="B34" s="16" t="str">
        <x:v>communications-technology-11-2-3</x:v>
      </x:c>
      <x:c r="C34" s="16" t="str">
        <x:v>2.3</x:v>
      </x:c>
      <x:c r="D34" s="16" t="str">
        <x:v>M2</x:v>
      </x:c>
      <x:c r="E34" s="16" t="str">
        <x:v>Lighting choices</x:v>
      </x:c>
      <x:c r="F34" s="16" t="str">
        <x:v>Official code; planning paraphrase</x:v>
      </x:c>
      <x:c r="G34" s="16" t="str">
        <x:v>R12</x:v>
      </x:c>
      <x:c r="H34" s="16" t="str">
        <x:v>2.3</x:v>
      </x:c>
      <x:c r="I34" s="16" t="str">
        <x:v>No</x:v>
      </x:c>
      <x:c r="J34" s="16" t="n">
        <x:v>5</x:v>
      </x:c>
      <x:c r="K34" s="16" t="str">
        <x:v>Planned this semester</x:v>
      </x:c>
      <x:c r="L34" s="16" t="n">
        <x:f>COUNTIFS('Assessment Links'!$C$5:$C$300,B34,'Assessment Links'!$D$5:$D$300,"assesses",'Assessment Links'!$E$5:$E$300,"Form")</x:f>
        <x:v>1</x:v>
      </x:c>
      <x:c r="M34" s="16" t="n">
        <x:f>COUNTIFS('Assessment Links'!$C$5:$C$300,B34,'Assessment Links'!$D$5:$D$300,"assesses",'Assessment Links'!$E$5:$E$300,"Sub")</x:f>
        <x:v>1</x:v>
      </x:c>
      <x:c r="N34" s="16" t="str">
        <x:f>IF(I34="Yes","Wording unresolved",IF(M34&gt;0,"Application planned",IF(L34&gt;0,"Practice only","No assessment planned")))</x:f>
        <x:v>Application planned</x:v>
      </x:c>
      <x:c r="O34" s="16" t="str">
        <x:v>com11-26-s03-a1; com11-26-s03-a2</x:v>
      </x:c>
      <x:c r="P34" s="16" t="str">
        <x:v>com11-26-s03</x:v>
      </x:c>
    </x:row>
    <x:row r="35" ht="28" customHeight="1">
      <x:c r="A35" s="15" t="str">
        <x:v>COM11</x:v>
      </x:c>
      <x:c r="B35" s="15" t="str">
        <x:v>communications-technology-11-2-4</x:v>
      </x:c>
      <x:c r="C35" s="15" t="str">
        <x:v>2.4</x:v>
      </x:c>
      <x:c r="D35" s="15" t="str">
        <x:v>M2</x:v>
      </x:c>
      <x:c r="E35" s="15" t="str">
        <x:v>Resolution and formats</x:v>
      </x:c>
      <x:c r="F35" s="15" t="str">
        <x:v>Official code; planning paraphrase</x:v>
      </x:c>
      <x:c r="G35" s="15" t="str">
        <x:v>R12</x:v>
      </x:c>
      <x:c r="H35" s="15" t="str">
        <x:v>2.4</x:v>
      </x:c>
      <x:c r="I35" s="15" t="str">
        <x:v>No</x:v>
      </x:c>
      <x:c r="J35" s="15" t="n">
        <x:v>5</x:v>
      </x:c>
      <x:c r="K35" s="15" t="str">
        <x:v>Planned this semester</x:v>
      </x:c>
      <x:c r="L35" s="15" t="n">
        <x:f>COUNTIFS('Assessment Links'!$C$5:$C$300,B35,'Assessment Links'!$D$5:$D$300,"assesses",'Assessment Links'!$E$5:$E$300,"Form")</x:f>
        <x:v>0</x:v>
      </x:c>
      <x:c r="M35" s="15" t="n">
        <x:f>COUNTIFS('Assessment Links'!$C$5:$C$300,B35,'Assessment Links'!$D$5:$D$300,"assesses",'Assessment Links'!$E$5:$E$300,"Sub")</x:f>
        <x:v>1</x:v>
      </x:c>
      <x:c r="N35" s="15" t="str">
        <x:f>IF(I35="Yes","Wording unresolved",IF(M35&gt;0,"Application planned",IF(L35&gt;0,"Practice only","No assessment planned")))</x:f>
        <x:v>Application planned</x:v>
      </x:c>
      <x:c r="O35" s="15" t="str">
        <x:v>com11-26-s03-a2</x:v>
      </x:c>
      <x:c r="P35" s="15" t="str">
        <x:v>com11-26-s03</x:v>
      </x:c>
    </x:row>
    <x:row r="36" ht="49" customHeight="1">
      <x:c r="A36" s="16" t="str">
        <x:v>COM11</x:v>
      </x:c>
      <x:c r="B36" s="16" t="str">
        <x:v>communications-technology-11-3-1</x:v>
      </x:c>
      <x:c r="C36" s="16" t="str">
        <x:v>3.1</x:v>
      </x:c>
      <x:c r="D36" s="16" t="str">
        <x:v>M3</x:v>
      </x:c>
      <x:c r="E36" s="16" t="str">
        <x:v>Digital 3D modelling</x:v>
      </x:c>
      <x:c r="F36" s="16" t="str">
        <x:v>Official code; planning paraphrase</x:v>
      </x:c>
      <x:c r="G36" s="16" t="str">
        <x:v>R12</x:v>
      </x:c>
      <x:c r="H36" s="16" t="str">
        <x:v>3.1</x:v>
      </x:c>
      <x:c r="I36" s="16" t="str">
        <x:v>No</x:v>
      </x:c>
      <x:c r="J36" s="16" t="n">
        <x:v>7</x:v>
      </x:c>
      <x:c r="K36" s="16" t="str">
        <x:v>Planned this semester</x:v>
      </x:c>
      <x:c r="L36" s="16" t="n">
        <x:f>COUNTIFS('Assessment Links'!$C$5:$C$300,B36,'Assessment Links'!$D$5:$D$300,"assesses",'Assessment Links'!$E$5:$E$300,"Form")</x:f>
        <x:v>3</x:v>
      </x:c>
      <x:c r="M36" s="16" t="n">
        <x:f>COUNTIFS('Assessment Links'!$C$5:$C$300,B36,'Assessment Links'!$D$5:$D$300,"assesses",'Assessment Links'!$E$5:$E$300,"Sub")</x:f>
        <x:v>4</x:v>
      </x:c>
      <x:c r="N36" s="16" t="str">
        <x:f>IF(I36="Yes","Wording unresolved",IF(M36&gt;0,"Application planned",IF(L36&gt;0,"Practice only","No assessment planned")))</x:f>
        <x:v>Application planned</x:v>
      </x:c>
      <x:c r="O36" s="16" t="str">
        <x:v>com11-26-s04-a1; com11-26-s04-a2; com11-26-s05-a1; com11-26-s05-a2; com11-26-s06-a1; com11-26-s06-a2; com11-26-s07-a2</x:v>
      </x:c>
      <x:c r="P36" s="16" t="str">
        <x:v>com11-26-s04; com11-26-s05; com11-26-s06; com11-26-s07</x:v>
      </x:c>
    </x:row>
    <x:row r="37" ht="36" customHeight="1">
      <x:c r="A37" s="15" t="str">
        <x:v>COM11</x:v>
      </x:c>
      <x:c r="B37" s="15" t="str">
        <x:v>communications-technology-11-3-2</x:v>
      </x:c>
      <x:c r="C37" s="15" t="str">
        <x:v>3.2</x:v>
      </x:c>
      <x:c r="D37" s="15" t="str">
        <x:v>M3</x:v>
      </x:c>
      <x:c r="E37" s="15" t="str">
        <x:v>Orthographic and isometric views</x:v>
      </x:c>
      <x:c r="F37" s="15" t="str">
        <x:v>Official code; planning paraphrase</x:v>
      </x:c>
      <x:c r="G37" s="15" t="str">
        <x:v>R12</x:v>
      </x:c>
      <x:c r="H37" s="15" t="str">
        <x:v>3.2</x:v>
      </x:c>
      <x:c r="I37" s="15" t="str">
        <x:v>No</x:v>
      </x:c>
      <x:c r="J37" s="15" t="n">
        <x:v>7</x:v>
      </x:c>
      <x:c r="K37" s="15" t="str">
        <x:v>Planned this semester</x:v>
      </x:c>
      <x:c r="L37" s="15" t="n">
        <x:f>COUNTIFS('Assessment Links'!$C$5:$C$300,B37,'Assessment Links'!$D$5:$D$300,"assesses",'Assessment Links'!$E$5:$E$300,"Form")</x:f>
        <x:v>1</x:v>
      </x:c>
      <x:c r="M37" s="15" t="n">
        <x:f>COUNTIFS('Assessment Links'!$C$5:$C$300,B37,'Assessment Links'!$D$5:$D$300,"assesses",'Assessment Links'!$E$5:$E$300,"Sub")</x:f>
        <x:v>3</x:v>
      </x:c>
      <x:c r="N37" s="15" t="str">
        <x:f>IF(I37="Yes","Wording unresolved",IF(M37&gt;0,"Application planned",IF(L37&gt;0,"Practice only","No assessment planned")))</x:f>
        <x:v>Application planned</x:v>
      </x:c>
      <x:c r="O37" s="15" t="str">
        <x:v>com11-26-s04-a1; com11-26-s04-a2; com11-26-s05-a2; com11-26-s07-a2</x:v>
      </x:c>
      <x:c r="P37" s="15" t="str">
        <x:v>com11-26-s04; com11-26-s05; com11-26-s07</x:v>
      </x:c>
    </x:row>
    <x:row r="38" ht="36" customHeight="1">
      <x:c r="A38" s="16" t="str">
        <x:v>COM11</x:v>
      </x:c>
      <x:c r="B38" s="16" t="str">
        <x:v>communications-technology-11-3-3</x:v>
      </x:c>
      <x:c r="C38" s="16" t="str">
        <x:v>3.3</x:v>
      </x:c>
      <x:c r="D38" s="16" t="str">
        <x:v>M3</x:v>
      </x:c>
      <x:c r="E38" s="16" t="str">
        <x:v>Technical symbols and language</x:v>
      </x:c>
      <x:c r="F38" s="16" t="str">
        <x:v>Official code; planning paraphrase</x:v>
      </x:c>
      <x:c r="G38" s="16" t="str">
        <x:v>R12</x:v>
      </x:c>
      <x:c r="H38" s="16" t="str">
        <x:v>3.3</x:v>
      </x:c>
      <x:c r="I38" s="16" t="str">
        <x:v>No</x:v>
      </x:c>
      <x:c r="J38" s="16" t="n">
        <x:v>7</x:v>
      </x:c>
      <x:c r="K38" s="16" t="str">
        <x:v>Planned this semester</x:v>
      </x:c>
      <x:c r="L38" s="16" t="n">
        <x:f>COUNTIFS('Assessment Links'!$C$5:$C$300,B38,'Assessment Links'!$D$5:$D$300,"assesses",'Assessment Links'!$E$5:$E$300,"Form")</x:f>
        <x:v>1</x:v>
      </x:c>
      <x:c r="M38" s="16" t="n">
        <x:f>COUNTIFS('Assessment Links'!$C$5:$C$300,B38,'Assessment Links'!$D$5:$D$300,"assesses",'Assessment Links'!$E$5:$E$300,"Sub")</x:f>
        <x:v>4</x:v>
      </x:c>
      <x:c r="N38" s="16" t="str">
        <x:f>IF(I38="Yes","Wording unresolved",IF(M38&gt;0,"Application planned",IF(L38&gt;0,"Practice only","No assessment planned")))</x:f>
        <x:v>Application planned</x:v>
      </x:c>
      <x:c r="O38" s="16" t="str">
        <x:v>com11-26-s04-a1; com11-26-s04-a2; com11-26-s05-a2; com11-26-s06-a2; com11-26-s07-a2</x:v>
      </x:c>
      <x:c r="P38" s="16" t="str">
        <x:v>com11-26-s04; com11-26-s05; com11-26-s06; com11-26-s07</x:v>
      </x:c>
    </x:row>
    <x:row r="39" ht="28" customHeight="1">
      <x:c r="A39" s="15" t="str">
        <x:v>COM11</x:v>
      </x:c>
      <x:c r="B39" s="15" t="str">
        <x:v>communications-technology-11-4-1</x:v>
      </x:c>
      <x:c r="C39" s="15" t="str">
        <x:v>4.1</x:v>
      </x:c>
      <x:c r="D39" s="15" t="str">
        <x:v>M4</x:v>
      </x:c>
      <x:c r="E39" s="15" t="str">
        <x:v>Design principles</x:v>
      </x:c>
      <x:c r="F39" s="15" t="str">
        <x:v>Official code; planning paraphrase</x:v>
      </x:c>
      <x:c r="G39" s="15" t="str">
        <x:v>R12</x:v>
      </x:c>
      <x:c r="H39" s="15" t="str">
        <x:v>4.1</x:v>
      </x:c>
      <x:c r="I39" s="15" t="str">
        <x:v>No</x:v>
      </x:c>
      <x:c r="J39" s="15" t="n">
        <x:v>3</x:v>
      </x:c>
      <x:c r="K39" s="15" t="str">
        <x:v>Planned this semester</x:v>
      </x:c>
      <x:c r="L39" s="15" t="n">
        <x:f>COUNTIFS('Assessment Links'!$C$5:$C$300,B39,'Assessment Links'!$D$5:$D$300,"assesses",'Assessment Links'!$E$5:$E$300,"Form")</x:f>
        <x:v>1</x:v>
      </x:c>
      <x:c r="M39" s="15" t="n">
        <x:f>COUNTIFS('Assessment Links'!$C$5:$C$300,B39,'Assessment Links'!$D$5:$D$300,"assesses",'Assessment Links'!$E$5:$E$300,"Sub")</x:f>
        <x:v>1</x:v>
      </x:c>
      <x:c r="N39" s="15" t="str">
        <x:f>IF(I39="Yes","Wording unresolved",IF(M39&gt;0,"Application planned",IF(L39&gt;0,"Practice only","No assessment planned")))</x:f>
        <x:v>Application planned</x:v>
      </x:c>
      <x:c r="O39" s="15" t="str">
        <x:v>com11-26-s02-a1; com11-26-s02-a2</x:v>
      </x:c>
      <x:c r="P39" s="15" t="str">
        <x:v>com11-26-s02</x:v>
      </x:c>
    </x:row>
    <x:row r="40" ht="28" customHeight="1">
      <x:c r="A40" s="16" t="str">
        <x:v>COM11</x:v>
      </x:c>
      <x:c r="B40" s="16" t="str">
        <x:v>communications-technology-11-4-2</x:v>
      </x:c>
      <x:c r="C40" s="16" t="str">
        <x:v>4.2</x:v>
      </x:c>
      <x:c r="D40" s="16" t="str">
        <x:v>M4</x:v>
      </x:c>
      <x:c r="E40" s="16" t="str">
        <x:v>Colour choices</x:v>
      </x:c>
      <x:c r="F40" s="16" t="str">
        <x:v>Official code; planning paraphrase</x:v>
      </x:c>
      <x:c r="G40" s="16" t="str">
        <x:v>R12</x:v>
      </x:c>
      <x:c r="H40" s="16" t="str">
        <x:v>4.2</x:v>
      </x:c>
      <x:c r="I40" s="16" t="str">
        <x:v>No</x:v>
      </x:c>
      <x:c r="J40" s="16" t="n">
        <x:v>3</x:v>
      </x:c>
      <x:c r="K40" s="16" t="str">
        <x:v>Planned this semester</x:v>
      </x:c>
      <x:c r="L40" s="16" t="n">
        <x:f>COUNTIFS('Assessment Links'!$C$5:$C$300,B40,'Assessment Links'!$D$5:$D$300,"assesses",'Assessment Links'!$E$5:$E$300,"Form")</x:f>
        <x:v>1</x:v>
      </x:c>
      <x:c r="M40" s="16" t="n">
        <x:f>COUNTIFS('Assessment Links'!$C$5:$C$300,B40,'Assessment Links'!$D$5:$D$300,"assesses",'Assessment Links'!$E$5:$E$300,"Sub")</x:f>
        <x:v>1</x:v>
      </x:c>
      <x:c r="N40" s="16" t="str">
        <x:f>IF(I40="Yes","Wording unresolved",IF(M40&gt;0,"Application planned",IF(L40&gt;0,"Practice only","No assessment planned")))</x:f>
        <x:v>Application planned</x:v>
      </x:c>
      <x:c r="O40" s="16" t="str">
        <x:v>com11-26-s02-a1; com11-26-s02-a2</x:v>
      </x:c>
      <x:c r="P40" s="16" t="str">
        <x:v>com11-26-s02</x:v>
      </x:c>
    </x:row>
    <x:row r="41" ht="28" customHeight="1">
      <x:c r="A41" s="15" t="str">
        <x:v>COM11</x:v>
      </x:c>
      <x:c r="B41" s="15" t="str">
        <x:v>communications-technology-11-4-3</x:v>
      </x:c>
      <x:c r="C41" s="15" t="str">
        <x:v>4.3</x:v>
      </x:c>
      <x:c r="D41" s="15" t="str">
        <x:v>M4</x:v>
      </x:c>
      <x:c r="E41" s="15" t="str">
        <x:v>Type choices</x:v>
      </x:c>
      <x:c r="F41" s="15" t="str">
        <x:v>Official code; planning paraphrase</x:v>
      </x:c>
      <x:c r="G41" s="15" t="str">
        <x:v>R12</x:v>
      </x:c>
      <x:c r="H41" s="15" t="str">
        <x:v>4.3</x:v>
      </x:c>
      <x:c r="I41" s="15" t="str">
        <x:v>No</x:v>
      </x:c>
      <x:c r="J41" s="15" t="n">
        <x:v>3</x:v>
      </x:c>
      <x:c r="K41" s="15" t="str">
        <x:v>Planned this semester</x:v>
      </x:c>
      <x:c r="L41" s="15" t="n">
        <x:f>COUNTIFS('Assessment Links'!$C$5:$C$300,B41,'Assessment Links'!$D$5:$D$300,"assesses",'Assessment Links'!$E$5:$E$300,"Form")</x:f>
        <x:v>1</x:v>
      </x:c>
      <x:c r="M41" s="15" t="n">
        <x:f>COUNTIFS('Assessment Links'!$C$5:$C$300,B41,'Assessment Links'!$D$5:$D$300,"assesses",'Assessment Links'!$E$5:$E$300,"Sub")</x:f>
        <x:v>1</x:v>
      </x:c>
      <x:c r="N41" s="15" t="str">
        <x:f>IF(I41="Yes","Wording unresolved",IF(M41&gt;0,"Application planned",IF(L41&gt;0,"Practice only","No assessment planned")))</x:f>
        <x:v>Application planned</x:v>
      </x:c>
      <x:c r="O41" s="15" t="str">
        <x:v>com11-26-s02-a1; com11-26-s02-a2</x:v>
      </x:c>
      <x:c r="P41" s="15" t="str">
        <x:v>com11-26-s02</x:v>
      </x:c>
    </x:row>
    <x:row r="42" ht="28" customHeight="1">
      <x:c r="A42" s="16" t="str">
        <x:v>COM11</x:v>
      </x:c>
      <x:c r="B42" s="16" t="str">
        <x:v>communications-technology-11-4-4</x:v>
      </x:c>
      <x:c r="C42" s="16" t="str">
        <x:v>4.4</x:v>
      </x:c>
      <x:c r="D42" s="16" t="str">
        <x:v>M4</x:v>
      </x:c>
      <x:c r="E42" s="16" t="str">
        <x:v>Digital image and text message</x:v>
      </x:c>
      <x:c r="F42" s="16" t="str">
        <x:v>Official code; planning paraphrase</x:v>
      </x:c>
      <x:c r="G42" s="16" t="str">
        <x:v>R12</x:v>
      </x:c>
      <x:c r="H42" s="16" t="str">
        <x:v>4.4</x:v>
      </x:c>
      <x:c r="I42" s="16" t="str">
        <x:v>No</x:v>
      </x:c>
      <x:c r="J42" s="16" t="n">
        <x:v>3</x:v>
      </x:c>
      <x:c r="K42" s="16" t="str">
        <x:v>Planned this semester</x:v>
      </x:c>
      <x:c r="L42" s="16" t="n">
        <x:f>COUNTIFS('Assessment Links'!$C$5:$C$300,B42,'Assessment Links'!$D$5:$D$300,"assesses",'Assessment Links'!$E$5:$E$300,"Form")</x:f>
        <x:v>0</x:v>
      </x:c>
      <x:c r="M42" s="16" t="n">
        <x:f>COUNTIFS('Assessment Links'!$C$5:$C$300,B42,'Assessment Links'!$D$5:$D$300,"assesses",'Assessment Links'!$E$5:$E$300,"Sub")</x:f>
        <x:v>2</x:v>
      </x:c>
      <x:c r="N42" s="16" t="str">
        <x:f>IF(I42="Yes","Wording unresolved",IF(M42&gt;0,"Application planned",IF(L42&gt;0,"Practice only","No assessment planned")))</x:f>
        <x:v>Application planned</x:v>
      </x:c>
      <x:c r="O42" s="16" t="str">
        <x:v>com11-26-s02-a2; com11-26-s07-a2</x:v>
      </x:c>
      <x:c r="P42" s="16" t="str">
        <x:v>com11-26-s02; com11-26-s07</x:v>
      </x:c>
    </x:row>
    <x:row r="43" ht="28" customHeight="1">
      <x:c r="A43" s="15" t="str">
        <x:v>COM11</x:v>
      </x:c>
      <x:c r="B43" s="15" t="str">
        <x:v>communications-technology-11-4-5</x:v>
      </x:c>
      <x:c r="C43" s="15" t="str">
        <x:v>4.5</x:v>
      </x:c>
      <x:c r="D43" s="15" t="str">
        <x:v>M4</x:v>
      </x:c>
      <x:c r="E43" s="15" t="str">
        <x:v>Web export</x:v>
      </x:c>
      <x:c r="F43" s="15" t="str">
        <x:v>Official code; planning paraphrase</x:v>
      </x:c>
      <x:c r="G43" s="15" t="str">
        <x:v>R12</x:v>
      </x:c>
      <x:c r="H43" s="15" t="str">
        <x:v>4.5</x:v>
      </x:c>
      <x:c r="I43" s="15" t="str">
        <x:v>No</x:v>
      </x:c>
      <x:c r="J43" s="15" t="n">
        <x:v>3</x:v>
      </x:c>
      <x:c r="K43" s="15" t="str">
        <x:v>Planned this semester</x:v>
      </x:c>
      <x:c r="L43" s="15" t="n">
        <x:f>COUNTIFS('Assessment Links'!$C$5:$C$300,B43,'Assessment Links'!$D$5:$D$300,"assesses",'Assessment Links'!$E$5:$E$300,"Form")</x:f>
        <x:v>0</x:v>
      </x:c>
      <x:c r="M43" s="15" t="n">
        <x:f>COUNTIFS('Assessment Links'!$C$5:$C$300,B43,'Assessment Links'!$D$5:$D$300,"assesses",'Assessment Links'!$E$5:$E$300,"Sub")</x:f>
        <x:v>1</x:v>
      </x:c>
      <x:c r="N43" s="15" t="str">
        <x:f>IF(I43="Yes","Wording unresolved",IF(M43&gt;0,"Application planned",IF(L43&gt;0,"Practice only","No assessment planned")))</x:f>
        <x:v>Application planned</x:v>
      </x:c>
      <x:c r="O43" s="15" t="str">
        <x:v>com11-26-s02-a2</x:v>
      </x:c>
      <x:c r="P43" s="15" t="str">
        <x:v>com11-26-s02</x:v>
      </x:c>
    </x:row>
    <x:row r="44" ht="28" customHeight="1">
      <x:c r="A44" s="16" t="str">
        <x:v>COM11</x:v>
      </x:c>
      <x:c r="B44" s="16" t="str">
        <x:v>communications-technology-11-6-1</x:v>
      </x:c>
      <x:c r="C44" s="16" t="str">
        <x:v>6.1</x:v>
      </x:c>
      <x:c r="D44" s="16" t="str">
        <x:v>M6</x:v>
      </x:c>
      <x:c r="E44" s="16" t="str">
        <x:v>Safe video capture</x:v>
      </x:c>
      <x:c r="F44" s="16" t="str">
        <x:v>Official code; planning paraphrase</x:v>
      </x:c>
      <x:c r="G44" s="16" t="str">
        <x:v>R12</x:v>
      </x:c>
      <x:c r="H44" s="16" t="str">
        <x:v>6.1</x:v>
      </x:c>
      <x:c r="I44" s="16" t="str">
        <x:v>No</x:v>
      </x:c>
      <x:c r="J44" s="16" t="n">
        <x:v>15</x:v>
      </x:c>
      <x:c r="K44" s="16" t="str">
        <x:v>Planned this semester</x:v>
      </x:c>
      <x:c r="L44" s="16" t="n">
        <x:f>COUNTIFS('Assessment Links'!$C$5:$C$300,B44,'Assessment Links'!$D$5:$D$300,"assesses",'Assessment Links'!$E$5:$E$300,"Form")</x:f>
        <x:v>1</x:v>
      </x:c>
      <x:c r="M44" s="16" t="n">
        <x:f>COUNTIFS('Assessment Links'!$C$5:$C$300,B44,'Assessment Links'!$D$5:$D$300,"assesses",'Assessment Links'!$E$5:$E$300,"Sub")</x:f>
        <x:v>1</x:v>
      </x:c>
      <x:c r="N44" s="16" t="str">
        <x:f>IF(I44="Yes","Wording unresolved",IF(M44&gt;0,"Application planned",IF(L44&gt;0,"Practice only","No assessment planned")))</x:f>
        <x:v>Application planned</x:v>
      </x:c>
      <x:c r="O44" s="16" t="str">
        <x:v>com11-26-s08-a1; com11-26-s08-a2</x:v>
      </x:c>
      <x:c r="P44" s="16" t="str">
        <x:v>com11-26-s08</x:v>
      </x:c>
    </x:row>
    <x:row r="45" ht="28" customHeight="1">
      <x:c r="A45" s="15" t="str">
        <x:v>COM11</x:v>
      </x:c>
      <x:c r="B45" s="15" t="str">
        <x:v>communications-technology-11-6-2</x:v>
      </x:c>
      <x:c r="C45" s="15" t="str">
        <x:v>6.2</x:v>
      </x:c>
      <x:c r="D45" s="15" t="str">
        <x:v>M6</x:v>
      </x:c>
      <x:c r="E45" s="15" t="str">
        <x:v>Video soundtrack</x:v>
      </x:c>
      <x:c r="F45" s="15" t="str">
        <x:v>Official code; planning paraphrase</x:v>
      </x:c>
      <x:c r="G45" s="15" t="str">
        <x:v>R12</x:v>
      </x:c>
      <x:c r="H45" s="15" t="str">
        <x:v>6.2</x:v>
      </x:c>
      <x:c r="I45" s="15" t="str">
        <x:v>No</x:v>
      </x:c>
      <x:c r="J45" s="15" t="n">
        <x:v>15</x:v>
      </x:c>
      <x:c r="K45" s="15" t="str">
        <x:v>Planned this semester</x:v>
      </x:c>
      <x:c r="L45" s="15" t="n">
        <x:f>COUNTIFS('Assessment Links'!$C$5:$C$300,B45,'Assessment Links'!$D$5:$D$300,"assesses",'Assessment Links'!$E$5:$E$300,"Form")</x:f>
        <x:v>1</x:v>
      </x:c>
      <x:c r="M45" s="15" t="n">
        <x:f>COUNTIFS('Assessment Links'!$C$5:$C$300,B45,'Assessment Links'!$D$5:$D$300,"assesses",'Assessment Links'!$E$5:$E$300,"Sub")</x:f>
        <x:v>1</x:v>
      </x:c>
      <x:c r="N45" s="15" t="str">
        <x:f>IF(I45="Yes","Wording unresolved",IF(M45&gt;0,"Application planned",IF(L45&gt;0,"Practice only","No assessment planned")))</x:f>
        <x:v>Application planned</x:v>
      </x:c>
      <x:c r="O45" s="15" t="str">
        <x:v>com11-26-s08-a1; com11-26-s08-a2</x:v>
      </x:c>
      <x:c r="P45" s="15" t="str">
        <x:v>com11-26-s08</x:v>
      </x:c>
    </x:row>
    <x:row r="46" ht="28" customHeight="1">
      <x:c r="A46" s="16" t="str">
        <x:v>COM11</x:v>
      </x:c>
      <x:c r="B46" s="16" t="str">
        <x:v>communications-technology-11-6-3</x:v>
      </x:c>
      <x:c r="C46" s="16" t="str">
        <x:v>6.3</x:v>
      </x:c>
      <x:c r="D46" s="16" t="str">
        <x:v>M6</x:v>
      </x:c>
      <x:c r="E46" s="16" t="str">
        <x:v>Video editing</x:v>
      </x:c>
      <x:c r="F46" s="16" t="str">
        <x:v>Official code; planning paraphrase</x:v>
      </x:c>
      <x:c r="G46" s="16" t="str">
        <x:v>R12</x:v>
      </x:c>
      <x:c r="H46" s="16" t="str">
        <x:v>6.3</x:v>
      </x:c>
      <x:c r="I46" s="16" t="str">
        <x:v>No</x:v>
      </x:c>
      <x:c r="J46" s="16" t="n">
        <x:v>15</x:v>
      </x:c>
      <x:c r="K46" s="16" t="str">
        <x:v>Planned this semester</x:v>
      </x:c>
      <x:c r="L46" s="16" t="n">
        <x:f>COUNTIFS('Assessment Links'!$C$5:$C$300,B46,'Assessment Links'!$D$5:$D$300,"assesses",'Assessment Links'!$E$5:$E$300,"Form")</x:f>
        <x:v>1</x:v>
      </x:c>
      <x:c r="M46" s="16" t="n">
        <x:f>COUNTIFS('Assessment Links'!$C$5:$C$300,B46,'Assessment Links'!$D$5:$D$300,"assesses",'Assessment Links'!$E$5:$E$300,"Sub")</x:f>
        <x:v>1</x:v>
      </x:c>
      <x:c r="N46" s="16" t="str">
        <x:f>IF(I46="Yes","Wording unresolved",IF(M46&gt;0,"Application planned",IF(L46&gt;0,"Practice only","No assessment planned")))</x:f>
        <x:v>Application planned</x:v>
      </x:c>
      <x:c r="O46" s="16" t="str">
        <x:v>com11-26-s08-a1; com11-26-s08-a2</x:v>
      </x:c>
      <x:c r="P46" s="16" t="str">
        <x:v>com11-26-s08</x:v>
      </x:c>
    </x:row>
    <x:row r="47" ht="28" customHeight="1">
      <x:c r="A47" s="15" t="str">
        <x:v>COM11</x:v>
      </x:c>
      <x:c r="B47" s="15" t="str">
        <x:v>communications-technology-11-6-4</x:v>
      </x:c>
      <x:c r="C47" s="15" t="str">
        <x:v>6.4</x:v>
      </x:c>
      <x:c r="D47" s="15" t="str">
        <x:v>M6</x:v>
      </x:c>
      <x:c r="E47" s="15" t="str">
        <x:v>Video compression</x:v>
      </x:c>
      <x:c r="F47" s="15" t="str">
        <x:v>Official code; planning paraphrase</x:v>
      </x:c>
      <x:c r="G47" s="15" t="str">
        <x:v>R12</x:v>
      </x:c>
      <x:c r="H47" s="15" t="str">
        <x:v>6.4</x:v>
      </x:c>
      <x:c r="I47" s="15" t="str">
        <x:v>No</x:v>
      </x:c>
      <x:c r="J47" s="15" t="n">
        <x:v>15</x:v>
      </x:c>
      <x:c r="K47" s="15" t="str">
        <x:v>Planned this semester</x:v>
      </x:c>
      <x:c r="L47" s="15" t="n">
        <x:f>COUNTIFS('Assessment Links'!$C$5:$C$300,B47,'Assessment Links'!$D$5:$D$300,"assesses",'Assessment Links'!$E$5:$E$300,"Form")</x:f>
        <x:v>0</x:v>
      </x:c>
      <x:c r="M47" s="15" t="n">
        <x:f>COUNTIFS('Assessment Links'!$C$5:$C$300,B47,'Assessment Links'!$D$5:$D$300,"assesses",'Assessment Links'!$E$5:$E$300,"Sub")</x:f>
        <x:v>1</x:v>
      </x:c>
      <x:c r="N47" s="15" t="str">
        <x:f>IF(I47="Yes","Wording unresolved",IF(M47&gt;0,"Application planned",IF(L47&gt;0,"Practice only","No assessment planned")))</x:f>
        <x:v>Application planned</x:v>
      </x:c>
      <x:c r="O47" s="15" t="str">
        <x:v>com11-26-s08-a2</x:v>
      </x:c>
      <x:c r="P47" s="15" t="str">
        <x:v>com11-26-s08</x:v>
      </x:c>
    </x:row>
    <x:row r="48" ht="36" customHeight="1">
      <x:c r="A48" s="16" t="str">
        <x:v>IBDS</x:v>
      </x:c>
      <x:c r="B48" s="16" t="str">
        <x:v>ds-u01-001</x:v>
      </x:c>
      <x:c r="C48" s="16" t="str">
        <x:v>ds-u01-001</x:v>
      </x:c>
      <x:c r="D48" s="16" t="str">
        <x:v>U1</x:v>
      </x:c>
      <x:c r="E48" s="16" t="str">
        <x:v>Explain that 'digital society' is a contested concept with multiple interpretations.</x:v>
      </x:c>
      <x:c r="F48" s="16" t="str">
        <x:v>Existing local target; not official IB wording</x:v>
      </x:c>
      <x:c r="G48" s="16" t="str">
        <x:v>R25</x:v>
      </x:c>
      <x:c r="H48" s="16" t="str"/>
      <x:c r="I48" s="16" t="str">
        <x:v>No</x:v>
      </x:c>
      <x:c r="J48" s="16" t="n">
        <x:v>1</x:v>
      </x:c>
      <x:c r="K48" s="16" t="str">
        <x:v>Planned this semester</x:v>
      </x:c>
      <x:c r="L48" s="16" t="n">
        <x:f>COUNTIFS('Assessment Links'!$C$5:$C$300,B48,'Assessment Links'!$D$5:$D$300,"assesses",'Assessment Links'!$E$5:$E$300,"Form")</x:f>
        <x:v>1</x:v>
      </x:c>
      <x:c r="M48" s="16" t="n">
        <x:f>COUNTIFS('Assessment Links'!$C$5:$C$300,B48,'Assessment Links'!$D$5:$D$300,"assesses",'Assessment Links'!$E$5:$E$300,"Sub")</x:f>
        <x:v>1</x:v>
      </x:c>
      <x:c r="N48" s="16" t="str">
        <x:f>IF(I48="Yes","Wording unresolved",IF(M48&gt;0,"Application planned",IF(L48&gt;0,"Practice only","No assessment planned")))</x:f>
        <x:v>Application planned</x:v>
      </x:c>
      <x:c r="O48" s="16" t="str">
        <x:v>ibds-26-s01-a1; ibds-26-s01-a2</x:v>
      </x:c>
      <x:c r="P48" s="16" t="str">
        <x:v>ibds-26-s01</x:v>
      </x:c>
    </x:row>
    <x:row r="49" ht="36" customHeight="1">
      <x:c r="A49" s="15" t="str">
        <x:v>IBDS</x:v>
      </x:c>
      <x:c r="B49" s="15" t="str">
        <x:v>ds-u02-001</x:v>
      </x:c>
      <x:c r="C49" s="15" t="str">
        <x:v>ds-u02-001</x:v>
      </x:c>
      <x:c r="D49" s="15" t="str">
        <x:v>U2</x:v>
      </x:c>
      <x:c r="E49" s="15" t="str">
        <x:v>Wording unresolved</x:v>
      </x:c>
      <x:c r="F49" s="15" t="str">
        <x:v>Existing local target; not official IB wording</x:v>
      </x:c>
      <x:c r="G49" s="15" t="str">
        <x:v>R25</x:v>
      </x:c>
      <x:c r="H49" s="15" t="str"/>
      <x:c r="I49" s="15" t="str">
        <x:v>Yes</x:v>
      </x:c>
      <x:c r="J49" s="15" t="str"/>
      <x:c r="K49" s="15" t="str">
        <x:v>Pending wording; not counted as planned coverage</x:v>
      </x:c>
      <x:c r="L49" s="15" t="n">
        <x:f>COUNTIFS('Assessment Links'!$C$5:$C$300,B49,'Assessment Links'!$D$5:$D$300,"assesses",'Assessment Links'!$E$5:$E$300,"Form")</x:f>
        <x:v>0</x:v>
      </x:c>
      <x:c r="M49" s="15" t="n">
        <x:f>COUNTIFS('Assessment Links'!$C$5:$C$300,B49,'Assessment Links'!$D$5:$D$300,"assesses",'Assessment Links'!$E$5:$E$300,"Sub")</x:f>
        <x:v>0</x:v>
      </x:c>
      <x:c r="N49" s="15" t="str">
        <x:f>IF(I49="Yes","Wording unresolved",IF(M49&gt;0,"Application planned",IF(L49&gt;0,"Practice only","No assessment planned")))</x:f>
        <x:v>Wording unresolved</x:v>
      </x:c>
      <x:c r="O49" s="15" t="str"/>
      <x:c r="P49" s="15" t="str"/>
    </x:row>
    <x:row r="50" ht="36" customHeight="1">
      <x:c r="A50" s="16" t="str">
        <x:v>IBDS</x:v>
      </x:c>
      <x:c r="B50" s="16" t="str">
        <x:v>ds-u02-002</x:v>
      </x:c>
      <x:c r="C50" s="16" t="str">
        <x:v>ds-u02-002</x:v>
      </x:c>
      <x:c r="D50" s="16" t="str">
        <x:v>U2</x:v>
      </x:c>
      <x:c r="E50" s="16" t="str">
        <x:v>Explain the concept of identity and how digital systems can enable, constrain or reshape identities.</x:v>
      </x:c>
      <x:c r="F50" s="16" t="str">
        <x:v>Existing local target; not official IB wording</x:v>
      </x:c>
      <x:c r="G50" s="16" t="str">
        <x:v>R25</x:v>
      </x:c>
      <x:c r="H50" s="16" t="str"/>
      <x:c r="I50" s="16" t="str">
        <x:v>No</x:v>
      </x:c>
      <x:c r="J50" s="16" t="n">
        <x:v>3</x:v>
      </x:c>
      <x:c r="K50" s="16" t="str">
        <x:v>Planned this semester</x:v>
      </x:c>
      <x:c r="L50" s="16" t="n">
        <x:f>COUNTIFS('Assessment Links'!$C$5:$C$300,B50,'Assessment Links'!$D$5:$D$300,"assesses",'Assessment Links'!$E$5:$E$300,"Form")</x:f>
        <x:v>1</x:v>
      </x:c>
      <x:c r="M50" s="16" t="n">
        <x:f>COUNTIFS('Assessment Links'!$C$5:$C$300,B50,'Assessment Links'!$D$5:$D$300,"assesses",'Assessment Links'!$E$5:$E$300,"Sub")</x:f>
        <x:v>1</x:v>
      </x:c>
      <x:c r="N50" s="16" t="str">
        <x:f>IF(I50="Yes","Wording unresolved",IF(M50&gt;0,"Application planned",IF(L50&gt;0,"Practice only","No assessment planned")))</x:f>
        <x:v>Application planned</x:v>
      </x:c>
      <x:c r="O50" s="16" t="str">
        <x:v>ibds-26-s02-a1; ibds-26-s02-a2</x:v>
      </x:c>
      <x:c r="P50" s="16" t="str">
        <x:v>ibds-26-s02</x:v>
      </x:c>
    </x:row>
    <x:row r="51" ht="49" customHeight="1">
      <x:c r="A51" s="15" t="str">
        <x:v>IBDS</x:v>
      </x:c>
      <x:c r="B51" s="15" t="str">
        <x:v>ds-u02-003</x:v>
      </x:c>
      <x:c r="C51" s="15" t="str">
        <x:v>ds-u02-003</x:v>
      </x:c>
      <x:c r="D51" s="15" t="str">
        <x:v>U2</x:v>
      </x:c>
      <x:c r="E51" s="15" t="str">
        <x:v>Explain how digital systems can redistribute or concentrate power among individuals, organizations and states.</x:v>
      </x:c>
      <x:c r="F51" s="15" t="str">
        <x:v>Existing local target; not official IB wording</x:v>
      </x:c>
      <x:c r="G51" s="15" t="str">
        <x:v>R25</x:v>
      </x:c>
      <x:c r="H51" s="15" t="str"/>
      <x:c r="I51" s="15" t="str">
        <x:v>No</x:v>
      </x:c>
      <x:c r="J51" s="15" t="n">
        <x:v>1</x:v>
      </x:c>
      <x:c r="K51" s="15" t="str">
        <x:v>Planned this semester</x:v>
      </x:c>
      <x:c r="L51" s="15" t="n">
        <x:f>COUNTIFS('Assessment Links'!$C$5:$C$300,B51,'Assessment Links'!$D$5:$D$300,"assesses",'Assessment Links'!$E$5:$E$300,"Form")</x:f>
        <x:v>1</x:v>
      </x:c>
      <x:c r="M51" s="15" t="n">
        <x:f>COUNTIFS('Assessment Links'!$C$5:$C$300,B51,'Assessment Links'!$D$5:$D$300,"assesses",'Assessment Links'!$E$5:$E$300,"Sub")</x:f>
        <x:v>1</x:v>
      </x:c>
      <x:c r="N51" s="15" t="str">
        <x:f>IF(I51="Yes","Wording unresolved",IF(M51&gt;0,"Application planned",IF(L51&gt;0,"Practice only","No assessment planned")))</x:f>
        <x:v>Application planned</x:v>
      </x:c>
      <x:c r="O51" s="15" t="str">
        <x:v>ibds-26-s01-a1; ibds-26-s01-a2</x:v>
      </x:c>
      <x:c r="P51" s="15" t="str">
        <x:v>ibds-26-s01</x:v>
      </x:c>
    </x:row>
    <x:row r="52" ht="49" customHeight="1">
      <x:c r="A52" s="16" t="str">
        <x:v>IBDS</x:v>
      </x:c>
      <x:c r="B52" s="16" t="str">
        <x:v>ds-u02-004</x:v>
      </x:c>
      <x:c r="C52" s="16" t="str">
        <x:v>ds-u02-004</x:v>
      </x:c>
      <x:c r="D52" s="16" t="str">
        <x:v>U2</x:v>
      </x:c>
      <x:c r="E52" s="16" t="str">
        <x:v>Explain space as both physical and virtual in digital society (for example, online communities, virtual worlds).</x:v>
      </x:c>
      <x:c r="F52" s="16" t="str">
        <x:v>Existing local target; not official IB wording</x:v>
      </x:c>
      <x:c r="G52" s="16" t="str">
        <x:v>R25</x:v>
      </x:c>
      <x:c r="H52" s="16" t="str"/>
      <x:c r="I52" s="16" t="str">
        <x:v>No</x:v>
      </x:c>
      <x:c r="J52" s="16" t="n">
        <x:v>11</x:v>
      </x:c>
      <x:c r="K52" s="16" t="str">
        <x:v>Planned this semester</x:v>
      </x:c>
      <x:c r="L52" s="16" t="n">
        <x:f>COUNTIFS('Assessment Links'!$C$5:$C$300,B52,'Assessment Links'!$D$5:$D$300,"assesses",'Assessment Links'!$E$5:$E$300,"Form")</x:f>
        <x:v>1</x:v>
      </x:c>
      <x:c r="M52" s="16" t="n">
        <x:f>COUNTIFS('Assessment Links'!$C$5:$C$300,B52,'Assessment Links'!$D$5:$D$300,"assesses",'Assessment Links'!$E$5:$E$300,"Sub")</x:f>
        <x:v>1</x:v>
      </x:c>
      <x:c r="N52" s="16" t="str">
        <x:f>IF(I52="Yes","Wording unresolved",IF(M52&gt;0,"Application planned",IF(L52&gt;0,"Practice only","No assessment planned")))</x:f>
        <x:v>Application planned</x:v>
      </x:c>
      <x:c r="O52" s="16" t="str">
        <x:v>ibds-26-s06-a1; ibds-26-s06-a2</x:v>
      </x:c>
      <x:c r="P52" s="16" t="str">
        <x:v>ibds-26-s06</x:v>
      </x:c>
    </x:row>
    <x:row r="53" ht="36" customHeight="1">
      <x:c r="A53" s="15" t="str">
        <x:v>IBDS</x:v>
      </x:c>
      <x:c r="B53" s="15" t="str">
        <x:v>ds-u02-005</x:v>
      </x:c>
      <x:c r="C53" s="15" t="str">
        <x:v>ds-u02-005</x:v>
      </x:c>
      <x:c r="D53" s="15" t="str">
        <x:v>U2</x:v>
      </x:c>
      <x:c r="E53" s="15" t="str">
        <x:v>Explain systems thinking and how digital systems interact with other systems.</x:v>
      </x:c>
      <x:c r="F53" s="15" t="str">
        <x:v>Existing local target; not official IB wording</x:v>
      </x:c>
      <x:c r="G53" s="15" t="str">
        <x:v>R25</x:v>
      </x:c>
      <x:c r="H53" s="15" t="str"/>
      <x:c r="I53" s="15" t="str">
        <x:v>No</x:v>
      </x:c>
      <x:c r="J53" s="15" t="n">
        <x:v>1</x:v>
      </x:c>
      <x:c r="K53" s="15" t="str">
        <x:v>Planned this semester</x:v>
      </x:c>
      <x:c r="L53" s="15" t="n">
        <x:f>COUNTIFS('Assessment Links'!$C$5:$C$300,B53,'Assessment Links'!$D$5:$D$300,"assesses",'Assessment Links'!$E$5:$E$300,"Form")</x:f>
        <x:v>2</x:v>
      </x:c>
      <x:c r="M53" s="15" t="n">
        <x:f>COUNTIFS('Assessment Links'!$C$5:$C$300,B53,'Assessment Links'!$D$5:$D$300,"assesses",'Assessment Links'!$E$5:$E$300,"Sub")</x:f>
        <x:v>2</x:v>
      </x:c>
      <x:c r="N53" s="15" t="str">
        <x:f>IF(I53="Yes","Wording unresolved",IF(M53&gt;0,"Application planned",IF(L53&gt;0,"Practice only","No assessment planned")))</x:f>
        <x:v>Application planned</x:v>
      </x:c>
      <x:c r="O53" s="15" t="str">
        <x:v>ibds-26-s01-a1; ibds-26-s01-a2; ibds-26-s09-a1; ibds-26-s09-a2</x:v>
      </x:c>
      <x:c r="P53" s="15" t="str">
        <x:v>ibds-26-s01; ibds-26-s09</x:v>
      </x:c>
    </x:row>
    <x:row r="54" ht="36" customHeight="1">
      <x:c r="A54" s="16" t="str">
        <x:v>IBDS</x:v>
      </x:c>
      <x:c r="B54" s="16" t="str">
        <x:v>ds-u02-006</x:v>
      </x:c>
      <x:c r="C54" s="16" t="str">
        <x:v>ds-u02-006</x:v>
      </x:c>
      <x:c r="D54" s="16" t="str">
        <x:v>U2</x:v>
      </x:c>
      <x:c r="E54" s="16" t="str">
        <x:v>Explain how values and ethics are embedded in the design and use of digital systems.</x:v>
      </x:c>
      <x:c r="F54" s="16" t="str">
        <x:v>Existing local target; not official IB wording</x:v>
      </x:c>
      <x:c r="G54" s="16" t="str">
        <x:v>R25</x:v>
      </x:c>
      <x:c r="H54" s="16" t="str"/>
      <x:c r="I54" s="16" t="str">
        <x:v>No</x:v>
      </x:c>
      <x:c r="J54" s="16" t="n">
        <x:v>1</x:v>
      </x:c>
      <x:c r="K54" s="16" t="str">
        <x:v>Planned this semester</x:v>
      </x:c>
      <x:c r="L54" s="16" t="n">
        <x:f>COUNTIFS('Assessment Links'!$C$5:$C$300,B54,'Assessment Links'!$D$5:$D$300,"assesses",'Assessment Links'!$E$5:$E$300,"Form")</x:f>
        <x:v>1</x:v>
      </x:c>
      <x:c r="M54" s="16" t="n">
        <x:f>COUNTIFS('Assessment Links'!$C$5:$C$300,B54,'Assessment Links'!$D$5:$D$300,"assesses",'Assessment Links'!$E$5:$E$300,"Sub")</x:f>
        <x:v>2</x:v>
      </x:c>
      <x:c r="N54" s="16" t="str">
        <x:f>IF(I54="Yes","Wording unresolved",IF(M54&gt;0,"Application planned",IF(L54&gt;0,"Practice only","No assessment planned")))</x:f>
        <x:v>Application planned</x:v>
      </x:c>
      <x:c r="O54" s="16" t="str">
        <x:v>ibds-26-s01-a2; ibds-26-s02-a1; ibds-26-s02-a2</x:v>
      </x:c>
      <x:c r="P54" s="16" t="str">
        <x:v>ibds-26-s01; ibds-26-s02</x:v>
      </x:c>
    </x:row>
    <x:row r="55" ht="49" customHeight="1">
      <x:c r="A55" s="15" t="str">
        <x:v>IBDS</x:v>
      </x:c>
      <x:c r="B55" s="15" t="str">
        <x:v>ds-u03-001</x:v>
      </x:c>
      <x:c r="C55" s="15" t="str">
        <x:v>ds-u03-001</x:v>
      </x:c>
      <x:c r="D55" s="15" t="str">
        <x:v>U3</x:v>
      </x:c>
      <x:c r="E55" s="15" t="str">
        <x:v>Explain how data is generated by individuals, organizations and devices (for example, sensors, user activity, transactions).</x:v>
      </x:c>
      <x:c r="F55" s="15" t="str">
        <x:v>Existing local target; not official IB wording</x:v>
      </x:c>
      <x:c r="G55" s="15" t="str">
        <x:v>R25</x:v>
      </x:c>
      <x:c r="H55" s="15" t="str"/>
      <x:c r="I55" s="15" t="str">
        <x:v>No</x:v>
      </x:c>
      <x:c r="J55" s="15" t="n">
        <x:v>5</x:v>
      </x:c>
      <x:c r="K55" s="15" t="str">
        <x:v>Planned this semester</x:v>
      </x:c>
      <x:c r="L55" s="15" t="n">
        <x:f>COUNTIFS('Assessment Links'!$C$5:$C$300,B55,'Assessment Links'!$D$5:$D$300,"assesses",'Assessment Links'!$E$5:$E$300,"Form")</x:f>
        <x:v>1</x:v>
      </x:c>
      <x:c r="M55" s="15" t="n">
        <x:f>COUNTIFS('Assessment Links'!$C$5:$C$300,B55,'Assessment Links'!$D$5:$D$300,"assesses",'Assessment Links'!$E$5:$E$300,"Sub")</x:f>
        <x:v>1</x:v>
      </x:c>
      <x:c r="N55" s="15" t="str">
        <x:f>IF(I55="Yes","Wording unresolved",IF(M55&gt;0,"Application planned",IF(L55&gt;0,"Practice only","No assessment planned")))</x:f>
        <x:v>Application planned</x:v>
      </x:c>
      <x:c r="O55" s="15" t="str">
        <x:v>ibds-26-s03-a1; ibds-26-s03-a2</x:v>
      </x:c>
      <x:c r="P55" s="15" t="str">
        <x:v>ibds-26-s03</x:v>
      </x:c>
    </x:row>
    <x:row r="56" ht="36" customHeight="1">
      <x:c r="A56" s="16" t="str">
        <x:v>IBDS</x:v>
      </x:c>
      <x:c r="B56" s="16" t="str">
        <x:v>ds-u03-002</x:v>
      </x:c>
      <x:c r="C56" s="16" t="str">
        <x:v>ds-u03-002</x:v>
      </x:c>
      <x:c r="D56" s="16" t="str">
        <x:v>U3</x:v>
      </x:c>
      <x:c r="E56" s="16" t="str">
        <x:v>Explain how data is collected, stored and processed in digital systems.</x:v>
      </x:c>
      <x:c r="F56" s="16" t="str">
        <x:v>Existing local target; not official IB wording</x:v>
      </x:c>
      <x:c r="G56" s="16" t="str">
        <x:v>R25</x:v>
      </x:c>
      <x:c r="H56" s="16" t="str"/>
      <x:c r="I56" s="16" t="str">
        <x:v>No</x:v>
      </x:c>
      <x:c r="J56" s="16" t="n">
        <x:v>5</x:v>
      </x:c>
      <x:c r="K56" s="16" t="str">
        <x:v>Planned this semester</x:v>
      </x:c>
      <x:c r="L56" s="16" t="n">
        <x:f>COUNTIFS('Assessment Links'!$C$5:$C$300,B56,'Assessment Links'!$D$5:$D$300,"assesses",'Assessment Links'!$E$5:$E$300,"Form")</x:f>
        <x:v>1</x:v>
      </x:c>
      <x:c r="M56" s="16" t="n">
        <x:f>COUNTIFS('Assessment Links'!$C$5:$C$300,B56,'Assessment Links'!$D$5:$D$300,"assesses",'Assessment Links'!$E$5:$E$300,"Sub")</x:f>
        <x:v>1</x:v>
      </x:c>
      <x:c r="N56" s="16" t="str">
        <x:f>IF(I56="Yes","Wording unresolved",IF(M56&gt;0,"Application planned",IF(L56&gt;0,"Practice only","No assessment planned")))</x:f>
        <x:v>Application planned</x:v>
      </x:c>
      <x:c r="O56" s="16" t="str">
        <x:v>ibds-26-s03-a1; ibds-26-s03-a2</x:v>
      </x:c>
      <x:c r="P56" s="16" t="str">
        <x:v>ibds-26-s03</x:v>
      </x:c>
    </x:row>
    <x:row r="57" ht="49" customHeight="1">
      <x:c r="A57" s="15" t="str">
        <x:v>IBDS</x:v>
      </x:c>
      <x:c r="B57" s="15" t="str">
        <x:v>ds-u03-003</x:v>
      </x:c>
      <x:c r="C57" s="15" t="str">
        <x:v>ds-u03-003</x:v>
      </x:c>
      <x:c r="D57" s="15" t="str">
        <x:v>U3</x:v>
      </x:c>
      <x:c r="E57" s="15" t="str">
        <x:v>Distinguish between different types of data (for example, personal vs non-personal, structured vs unstructured).</x:v>
      </x:c>
      <x:c r="F57" s="15" t="str">
        <x:v>Existing local target; not official IB wording</x:v>
      </x:c>
      <x:c r="G57" s="15" t="str">
        <x:v>R25</x:v>
      </x:c>
      <x:c r="H57" s="15" t="str"/>
      <x:c r="I57" s="15" t="str">
        <x:v>No</x:v>
      </x:c>
      <x:c r="J57" s="15" t="n">
        <x:v>3</x:v>
      </x:c>
      <x:c r="K57" s="15" t="str">
        <x:v>Planned this semester</x:v>
      </x:c>
      <x:c r="L57" s="15" t="n">
        <x:f>COUNTIFS('Assessment Links'!$C$5:$C$300,B57,'Assessment Links'!$D$5:$D$300,"assesses",'Assessment Links'!$E$5:$E$300,"Form")</x:f>
        <x:v>1</x:v>
      </x:c>
      <x:c r="M57" s="15" t="n">
        <x:f>COUNTIFS('Assessment Links'!$C$5:$C$300,B57,'Assessment Links'!$D$5:$D$300,"assesses",'Assessment Links'!$E$5:$E$300,"Sub")</x:f>
        <x:v>1</x:v>
      </x:c>
      <x:c r="N57" s="15" t="str">
        <x:f>IF(I57="Yes","Wording unresolved",IF(M57&gt;0,"Application planned",IF(L57&gt;0,"Practice only","No assessment planned")))</x:f>
        <x:v>Application planned</x:v>
      </x:c>
      <x:c r="O57" s="15" t="str">
        <x:v>ibds-26-s02-a1; ibds-26-s02-a2</x:v>
      </x:c>
      <x:c r="P57" s="15" t="str">
        <x:v>ibds-26-s02</x:v>
      </x:c>
    </x:row>
    <x:row r="58" ht="36" customHeight="1">
      <x:c r="A58" s="16" t="str">
        <x:v>IBDS</x:v>
      </x:c>
      <x:c r="B58" s="16" t="str">
        <x:v>ds-u03-004</x:v>
      </x:c>
      <x:c r="C58" s="16" t="str">
        <x:v>ds-u03-004</x:v>
      </x:c>
      <x:c r="D58" s="16" t="str">
        <x:v>U3</x:v>
      </x:c>
      <x:c r="E58" s="16" t="str">
        <x:v>Explain how data can be aggregated, analysed and visualized to support decision-making.</x:v>
      </x:c>
      <x:c r="F58" s="16" t="str">
        <x:v>Existing local target; not official IB wording</x:v>
      </x:c>
      <x:c r="G58" s="16" t="str">
        <x:v>R25</x:v>
      </x:c>
      <x:c r="H58" s="16" t="str"/>
      <x:c r="I58" s="16" t="str">
        <x:v>No</x:v>
      </x:c>
      <x:c r="J58" s="16" t="n">
        <x:v>5</x:v>
      </x:c>
      <x:c r="K58" s="16" t="str">
        <x:v>Planned this semester</x:v>
      </x:c>
      <x:c r="L58" s="16" t="n">
        <x:f>COUNTIFS('Assessment Links'!$C$5:$C$300,B58,'Assessment Links'!$D$5:$D$300,"assesses",'Assessment Links'!$E$5:$E$300,"Form")</x:f>
        <x:v>2</x:v>
      </x:c>
      <x:c r="M58" s="16" t="n">
        <x:f>COUNTIFS('Assessment Links'!$C$5:$C$300,B58,'Assessment Links'!$D$5:$D$300,"assesses",'Assessment Links'!$E$5:$E$300,"Sub")</x:f>
        <x:v>2</x:v>
      </x:c>
      <x:c r="N58" s="16" t="str">
        <x:f>IF(I58="Yes","Wording unresolved",IF(M58&gt;0,"Application planned",IF(L58&gt;0,"Practice only","No assessment planned")))</x:f>
        <x:v>Application planned</x:v>
      </x:c>
      <x:c r="O58" s="16" t="str">
        <x:v>ibds-26-s03-a1; ibds-26-s03-a2; ibds-26-s07-a1; ibds-26-s07-a2</x:v>
      </x:c>
      <x:c r="P58" s="16" t="str">
        <x:v>ibds-26-s03; ibds-26-s07</x:v>
      </x:c>
    </x:row>
    <x:row r="59" ht="36" customHeight="1">
      <x:c r="A59" s="15" t="str">
        <x:v>IBDS</x:v>
      </x:c>
      <x:c r="B59" s="15" t="str">
        <x:v>ds-u03-005</x:v>
      </x:c>
      <x:c r="C59" s="15" t="str">
        <x:v>ds-u03-005</x:v>
      </x:c>
      <x:c r="D59" s="15" t="str">
        <x:v>U3</x:v>
      </x:c>
      <x:c r="E59" s="15" t="str">
        <x:v>Explain the concept of big data and how it can create both opportunities and risks.</x:v>
      </x:c>
      <x:c r="F59" s="15" t="str">
        <x:v>Existing local target; not official IB wording</x:v>
      </x:c>
      <x:c r="G59" s="15" t="str">
        <x:v>R25</x:v>
      </x:c>
      <x:c r="H59" s="15" t="str"/>
      <x:c r="I59" s="15" t="str">
        <x:v>No</x:v>
      </x:c>
      <x:c r="J59" s="15" t="n">
        <x:v>5</x:v>
      </x:c>
      <x:c r="K59" s="15" t="str">
        <x:v>Planned this semester</x:v>
      </x:c>
      <x:c r="L59" s="15" t="n">
        <x:f>COUNTIFS('Assessment Links'!$C$5:$C$300,B59,'Assessment Links'!$D$5:$D$300,"assesses",'Assessment Links'!$E$5:$E$300,"Form")</x:f>
        <x:v>0</x:v>
      </x:c>
      <x:c r="M59" s="15" t="n">
        <x:f>COUNTIFS('Assessment Links'!$C$5:$C$300,B59,'Assessment Links'!$D$5:$D$300,"assesses",'Assessment Links'!$E$5:$E$300,"Sub")</x:f>
        <x:v>1</x:v>
      </x:c>
      <x:c r="N59" s="15" t="str">
        <x:f>IF(I59="Yes","Wording unresolved",IF(M59&gt;0,"Application planned",IF(L59&gt;0,"Practice only","No assessment planned")))</x:f>
        <x:v>Application planned</x:v>
      </x:c>
      <x:c r="O59" s="15" t="str">
        <x:v>ibds-26-s03-a2</x:v>
      </x:c>
      <x:c r="P59" s="15" t="str">
        <x:v>ibds-26-s03</x:v>
      </x:c>
    </x:row>
    <x:row r="60" ht="36" customHeight="1">
      <x:c r="A60" s="16" t="str">
        <x:v>IBDS</x:v>
      </x:c>
      <x:c r="B60" s="16" t="str">
        <x:v>ds-u03-006</x:v>
      </x:c>
      <x:c r="C60" s="16" t="str">
        <x:v>ds-u03-006</x:v>
      </x:c>
      <x:c r="D60" s="16" t="str">
        <x:v>U3</x:v>
      </x:c>
      <x:c r="E60" s="16" t="str">
        <x:v>Analyse privacy, consent and surveillance issues connected to data collection and use.</x:v>
      </x:c>
      <x:c r="F60" s="16" t="str">
        <x:v>Existing local target; not official IB wording</x:v>
      </x:c>
      <x:c r="G60" s="16" t="str">
        <x:v>R25</x:v>
      </x:c>
      <x:c r="H60" s="16" t="str"/>
      <x:c r="I60" s="16" t="str">
        <x:v>No</x:v>
      </x:c>
      <x:c r="J60" s="16" t="n">
        <x:v>1</x:v>
      </x:c>
      <x:c r="K60" s="16" t="str">
        <x:v>Planned this semester</x:v>
      </x:c>
      <x:c r="L60" s="16" t="n">
        <x:f>COUNTIFS('Assessment Links'!$C$5:$C$300,B60,'Assessment Links'!$D$5:$D$300,"assesses",'Assessment Links'!$E$5:$E$300,"Form")</x:f>
        <x:v>0</x:v>
      </x:c>
      <x:c r="M60" s="16" t="n">
        <x:f>COUNTIFS('Assessment Links'!$C$5:$C$300,B60,'Assessment Links'!$D$5:$D$300,"assesses",'Assessment Links'!$E$5:$E$300,"Sub")</x:f>
        <x:v>2</x:v>
      </x:c>
      <x:c r="N60" s="16" t="str">
        <x:f>IF(I60="Yes","Wording unresolved",IF(M60&gt;0,"Application planned",IF(L60&gt;0,"Practice only","No assessment planned")))</x:f>
        <x:v>Application planned</x:v>
      </x:c>
      <x:c r="O60" s="16" t="str">
        <x:v>ibds-26-s01-a2; ibds-26-s02-a2</x:v>
      </x:c>
      <x:c r="P60" s="16" t="str">
        <x:v>ibds-26-s01; ibds-26-s02</x:v>
      </x:c>
    </x:row>
    <x:row r="61" ht="36" customHeight="1">
      <x:c r="A61" s="15" t="str">
        <x:v>IBDS</x:v>
      </x:c>
      <x:c r="B61" s="15" t="str">
        <x:v>ds-u04-001</x:v>
      </x:c>
      <x:c r="C61" s="15" t="str">
        <x:v>ds-u04-001</x:v>
      </x:c>
      <x:c r="D61" s="15" t="str">
        <x:v>U4</x:v>
      </x:c>
      <x:c r="E61" s="15" t="str">
        <x:v>Explain what an algorithm is in the context of digital systems.</x:v>
      </x:c>
      <x:c r="F61" s="15" t="str">
        <x:v>Existing local target; not official IB wording</x:v>
      </x:c>
      <x:c r="G61" s="15" t="str">
        <x:v>R25</x:v>
      </x:c>
      <x:c r="H61" s="15" t="str"/>
      <x:c r="I61" s="15" t="str">
        <x:v>No</x:v>
      </x:c>
      <x:c r="J61" s="15" t="n">
        <x:v>5</x:v>
      </x:c>
      <x:c r="K61" s="15" t="str">
        <x:v>Planned this semester</x:v>
      </x:c>
      <x:c r="L61" s="15" t="n">
        <x:f>COUNTIFS('Assessment Links'!$C$5:$C$300,B61,'Assessment Links'!$D$5:$D$300,"assesses",'Assessment Links'!$E$5:$E$300,"Form")</x:f>
        <x:v>0</x:v>
      </x:c>
      <x:c r="M61" s="15" t="n">
        <x:f>COUNTIFS('Assessment Links'!$C$5:$C$300,B61,'Assessment Links'!$D$5:$D$300,"assesses",'Assessment Links'!$E$5:$E$300,"Sub")</x:f>
        <x:v>1</x:v>
      </x:c>
      <x:c r="N61" s="15" t="str">
        <x:f>IF(I61="Yes","Wording unresolved",IF(M61&gt;0,"Application planned",IF(L61&gt;0,"Practice only","No assessment planned")))</x:f>
        <x:v>Application planned</x:v>
      </x:c>
      <x:c r="O61" s="15" t="str">
        <x:v>ibds-26-s03-a2</x:v>
      </x:c>
      <x:c r="P61" s="15" t="str">
        <x:v>ibds-26-s03</x:v>
      </x:c>
    </x:row>
    <x:row r="62" ht="36" customHeight="1">
      <x:c r="A62" s="16" t="str">
        <x:v>IBDS</x:v>
      </x:c>
      <x:c r="B62" s="16" t="str">
        <x:v>ds-u04-002</x:v>
      </x:c>
      <x:c r="C62" s="16" t="str">
        <x:v>ds-u04-002</x:v>
      </x:c>
      <x:c r="D62" s="16" t="str">
        <x:v>U4</x:v>
      </x:c>
      <x:c r="E62" s="16" t="str">
        <x:v>Explain how algorithms are used to search, filter, rank and recommend content.</x:v>
      </x:c>
      <x:c r="F62" s="16" t="str">
        <x:v>Existing local target; not official IB wording</x:v>
      </x:c>
      <x:c r="G62" s="16" t="str">
        <x:v>R25</x:v>
      </x:c>
      <x:c r="H62" s="16" t="str"/>
      <x:c r="I62" s="16" t="str">
        <x:v>No</x:v>
      </x:c>
      <x:c r="J62" s="16" t="n">
        <x:v>5</x:v>
      </x:c>
      <x:c r="K62" s="16" t="str">
        <x:v>Planned this semester</x:v>
      </x:c>
      <x:c r="L62" s="16" t="n">
        <x:f>COUNTIFS('Assessment Links'!$C$5:$C$300,B62,'Assessment Links'!$D$5:$D$300,"assesses",'Assessment Links'!$E$5:$E$300,"Form")</x:f>
        <x:v>0</x:v>
      </x:c>
      <x:c r="M62" s="16" t="n">
        <x:f>COUNTIFS('Assessment Links'!$C$5:$C$300,B62,'Assessment Links'!$D$5:$D$300,"assesses",'Assessment Links'!$E$5:$E$300,"Sub")</x:f>
        <x:v>1</x:v>
      </x:c>
      <x:c r="N62" s="16" t="str">
        <x:f>IF(I62="Yes","Wording unresolved",IF(M62&gt;0,"Application planned",IF(L62&gt;0,"Practice only","No assessment planned")))</x:f>
        <x:v>Application planned</x:v>
      </x:c>
      <x:c r="O62" s="16" t="str">
        <x:v>ibds-26-s03-a2</x:v>
      </x:c>
      <x:c r="P62" s="16" t="str">
        <x:v>ibds-26-s03</x:v>
      </x:c>
    </x:row>
    <x:row r="63" ht="49" customHeight="1">
      <x:c r="A63" s="15" t="str">
        <x:v>IBDS</x:v>
      </x:c>
      <x:c r="B63" s="15" t="str">
        <x:v>ds-u04-003</x:v>
      </x:c>
      <x:c r="C63" s="15" t="str">
        <x:v>ds-u04-003</x:v>
      </x:c>
      <x:c r="D63" s="15" t="str">
        <x:v>U4</x:v>
      </x:c>
      <x:c r="E63" s="15" t="str">
        <x:v>Explain how machine learning systems can learn patterns from data to make predictions or classifications.</x:v>
      </x:c>
      <x:c r="F63" s="15" t="str">
        <x:v>Existing local target; not official IB wording</x:v>
      </x:c>
      <x:c r="G63" s="15" t="str">
        <x:v>R25</x:v>
      </x:c>
      <x:c r="H63" s="15" t="str"/>
      <x:c r="I63" s="15" t="str">
        <x:v>No</x:v>
      </x:c>
      <x:c r="J63" s="15" t="n">
        <x:v>5</x:v>
      </x:c>
      <x:c r="K63" s="15" t="str">
        <x:v>Planned this semester</x:v>
      </x:c>
      <x:c r="L63" s="15" t="n">
        <x:f>COUNTIFS('Assessment Links'!$C$5:$C$300,B63,'Assessment Links'!$D$5:$D$300,"assesses",'Assessment Links'!$E$5:$E$300,"Form")</x:f>
        <x:v>1</x:v>
      </x:c>
      <x:c r="M63" s="15" t="n">
        <x:f>COUNTIFS('Assessment Links'!$C$5:$C$300,B63,'Assessment Links'!$D$5:$D$300,"assesses",'Assessment Links'!$E$5:$E$300,"Sub")</x:f>
        <x:v>2</x:v>
      </x:c>
      <x:c r="N63" s="15" t="str">
        <x:f>IF(I63="Yes","Wording unresolved",IF(M63&gt;0,"Application planned",IF(L63&gt;0,"Practice only","No assessment planned")))</x:f>
        <x:v>Application planned</x:v>
      </x:c>
      <x:c r="O63" s="15" t="str">
        <x:v>ibds-26-s03-a2; ibds-26-s05-a1; ibds-26-s05-a2</x:v>
      </x:c>
      <x:c r="P63" s="15" t="str">
        <x:v>ibds-26-s03; ibds-26-s05</x:v>
      </x:c>
    </x:row>
    <x:row r="64" ht="36" customHeight="1">
      <x:c r="A64" s="16" t="str">
        <x:v>IBDS</x:v>
      </x:c>
      <x:c r="B64" s="16" t="str">
        <x:v>ds-u04-004</x:v>
      </x:c>
      <x:c r="C64" s="16" t="str">
        <x:v>ds-u04-004</x:v>
      </x:c>
      <x:c r="D64" s="16" t="str">
        <x:v>U4</x:v>
      </x:c>
      <x:c r="E64" s="16" t="str">
        <x:v>Analyse how recommender systems influence what people see, consume and believe.</x:v>
      </x:c>
      <x:c r="F64" s="16" t="str">
        <x:v>Existing local target; not official IB wording</x:v>
      </x:c>
      <x:c r="G64" s="16" t="str">
        <x:v>R25</x:v>
      </x:c>
      <x:c r="H64" s="16" t="str"/>
      <x:c r="I64" s="16" t="str">
        <x:v>No</x:v>
      </x:c>
      <x:c r="J64" s="16" t="n">
        <x:v>5</x:v>
      </x:c>
      <x:c r="K64" s="16" t="str">
        <x:v>Planned this semester</x:v>
      </x:c>
      <x:c r="L64" s="16" t="n">
        <x:f>COUNTIFS('Assessment Links'!$C$5:$C$300,B64,'Assessment Links'!$D$5:$D$300,"assesses",'Assessment Links'!$E$5:$E$300,"Form")</x:f>
        <x:v>0</x:v>
      </x:c>
      <x:c r="M64" s="16" t="n">
        <x:f>COUNTIFS('Assessment Links'!$C$5:$C$300,B64,'Assessment Links'!$D$5:$D$300,"assesses",'Assessment Links'!$E$5:$E$300,"Sub")</x:f>
        <x:v>1</x:v>
      </x:c>
      <x:c r="N64" s="16" t="str">
        <x:f>IF(I64="Yes","Wording unresolved",IF(M64&gt;0,"Application planned",IF(L64&gt;0,"Practice only","No assessment planned")))</x:f>
        <x:v>Application planned</x:v>
      </x:c>
      <x:c r="O64" s="16" t="str">
        <x:v>ibds-26-s03-a2</x:v>
      </x:c>
      <x:c r="P64" s="16" t="str">
        <x:v>ibds-26-s03</x:v>
      </x:c>
    </x:row>
    <x:row r="65" ht="49" customHeight="1">
      <x:c r="A65" s="15" t="str">
        <x:v>IBDS</x:v>
      </x:c>
      <x:c r="B65" s="15" t="str">
        <x:v>ds-u04-005</x:v>
      </x:c>
      <x:c r="C65" s="15" t="str">
        <x:v>ds-u04-005</x:v>
      </x:c>
      <x:c r="D65" s="15" t="str">
        <x:v>U4</x:v>
      </x:c>
      <x:c r="E65" s="15" t="str">
        <x:v>Explain how bias can enter algorithms and machine learning systems (for example, biased data, design choices).</x:v>
      </x:c>
      <x:c r="F65" s="15" t="str">
        <x:v>Existing local target; not official IB wording</x:v>
      </x:c>
      <x:c r="G65" s="15" t="str">
        <x:v>R25</x:v>
      </x:c>
      <x:c r="H65" s="15" t="str"/>
      <x:c r="I65" s="15" t="str">
        <x:v>No</x:v>
      </x:c>
      <x:c r="J65" s="15" t="n">
        <x:v>5</x:v>
      </x:c>
      <x:c r="K65" s="15" t="str">
        <x:v>Planned this semester</x:v>
      </x:c>
      <x:c r="L65" s="15" t="n">
        <x:f>COUNTIFS('Assessment Links'!$C$5:$C$300,B65,'Assessment Links'!$D$5:$D$300,"assesses",'Assessment Links'!$E$5:$E$300,"Form")</x:f>
        <x:v>1</x:v>
      </x:c>
      <x:c r="M65" s="15" t="n">
        <x:f>COUNTIFS('Assessment Links'!$C$5:$C$300,B65,'Assessment Links'!$D$5:$D$300,"assesses",'Assessment Links'!$E$5:$E$300,"Sub")</x:f>
        <x:v>2</x:v>
      </x:c>
      <x:c r="N65" s="15" t="str">
        <x:f>IF(I65="Yes","Wording unresolved",IF(M65&gt;0,"Application planned",IF(L65&gt;0,"Practice only","No assessment planned")))</x:f>
        <x:v>Application planned</x:v>
      </x:c>
      <x:c r="O65" s="15" t="str">
        <x:v>ibds-26-s03-a2; ibds-26-s05-a1; ibds-26-s05-a2</x:v>
      </x:c>
      <x:c r="P65" s="15" t="str">
        <x:v>ibds-26-s03; ibds-26-s05</x:v>
      </x:c>
    </x:row>
    <x:row r="66" ht="36" customHeight="1">
      <x:c r="A66" s="16" t="str">
        <x:v>IBDS</x:v>
      </x:c>
      <x:c r="B66" s="16" t="str">
        <x:v>ds-u04-006</x:v>
      </x:c>
      <x:c r="C66" s="16" t="str">
        <x:v>ds-u04-006</x:v>
      </x:c>
      <x:c r="D66" s="16" t="str">
        <x:v>U4</x:v>
      </x:c>
      <x:c r="E66" s="16" t="str">
        <x:v>Evaluate impacts of algorithmic decision-making on individuals and communities.</x:v>
      </x:c>
      <x:c r="F66" s="16" t="str">
        <x:v>Existing local target; not official IB wording</x:v>
      </x:c>
      <x:c r="G66" s="16" t="str">
        <x:v>R25</x:v>
      </x:c>
      <x:c r="H66" s="16" t="str"/>
      <x:c r="I66" s="16" t="str">
        <x:v>No</x:v>
      </x:c>
      <x:c r="J66" s="16" t="n">
        <x:v>5</x:v>
      </x:c>
      <x:c r="K66" s="16" t="str">
        <x:v>Planned this semester</x:v>
      </x:c>
      <x:c r="L66" s="16" t="n">
        <x:f>COUNTIFS('Assessment Links'!$C$5:$C$300,B66,'Assessment Links'!$D$5:$D$300,"assesses",'Assessment Links'!$E$5:$E$300,"Form")</x:f>
        <x:v>1</x:v>
      </x:c>
      <x:c r="M66" s="16" t="n">
        <x:f>COUNTIFS('Assessment Links'!$C$5:$C$300,B66,'Assessment Links'!$D$5:$D$300,"assesses",'Assessment Links'!$E$5:$E$300,"Sub")</x:f>
        <x:v>2</x:v>
      </x:c>
      <x:c r="N66" s="16" t="str">
        <x:f>IF(I66="Yes","Wording unresolved",IF(M66&gt;0,"Application planned",IF(L66&gt;0,"Practice only","No assessment planned")))</x:f>
        <x:v>Application planned</x:v>
      </x:c>
      <x:c r="O66" s="16" t="str">
        <x:v>ibds-26-s03-a2; ibds-26-s05-a1; ibds-26-s05-a2</x:v>
      </x:c>
      <x:c r="P66" s="16" t="str">
        <x:v>ibds-26-s03; ibds-26-s05</x:v>
      </x:c>
    </x:row>
    <x:row r="67" ht="49" customHeight="1">
      <x:c r="A67" s="15" t="str">
        <x:v>IBDS</x:v>
      </x:c>
      <x:c r="B67" s="15" t="str">
        <x:v>ds-u05-001</x:v>
      </x:c>
      <x:c r="C67" s="15" t="str">
        <x:v>ds-u05-001</x:v>
      </x:c>
      <x:c r="D67" s="15" t="str">
        <x:v>U5</x:v>
      </x:c>
      <x:c r="E67" s="15" t="str">
        <x:v>Explain the basic components of a computer system (for example, CPU, memory, storage, input/output devices).</x:v>
      </x:c>
      <x:c r="F67" s="15" t="str">
        <x:v>Existing local target; not official IB wording</x:v>
      </x:c>
      <x:c r="G67" s="15" t="str">
        <x:v>R25</x:v>
      </x:c>
      <x:c r="H67" s="15" t="str"/>
      <x:c r="I67" s="15" t="str">
        <x:v>No</x:v>
      </x:c>
      <x:c r="J67" s="15" t="n">
        <x:v>7</x:v>
      </x:c>
      <x:c r="K67" s="15" t="str">
        <x:v>Planned this semester</x:v>
      </x:c>
      <x:c r="L67" s="15" t="n">
        <x:f>COUNTIFS('Assessment Links'!$C$5:$C$300,B67,'Assessment Links'!$D$5:$D$300,"assesses",'Assessment Links'!$E$5:$E$300,"Form")</x:f>
        <x:v>1</x:v>
      </x:c>
      <x:c r="M67" s="15" t="n">
        <x:f>COUNTIFS('Assessment Links'!$C$5:$C$300,B67,'Assessment Links'!$D$5:$D$300,"assesses",'Assessment Links'!$E$5:$E$300,"Sub")</x:f>
        <x:v>1</x:v>
      </x:c>
      <x:c r="N67" s="15" t="str">
        <x:f>IF(I67="Yes","Wording unresolved",IF(M67&gt;0,"Application planned",IF(L67&gt;0,"Practice only","No assessment planned")))</x:f>
        <x:v>Application planned</x:v>
      </x:c>
      <x:c r="O67" s="15" t="str">
        <x:v>ibds-26-s04-a1; ibds-26-s04-a2</x:v>
      </x:c>
      <x:c r="P67" s="15" t="str">
        <x:v>ibds-26-s04</x:v>
      </x:c>
    </x:row>
    <x:row r="68" ht="36" customHeight="1">
      <x:c r="A68" s="16" t="str">
        <x:v>IBDS</x:v>
      </x:c>
      <x:c r="B68" s="16" t="str">
        <x:v>ds-u05-002</x:v>
      </x:c>
      <x:c r="C68" s="16" t="str">
        <x:v>ds-u05-002</x:v>
      </x:c>
      <x:c r="D68" s="16" t="str">
        <x:v>U5</x:v>
      </x:c>
      <x:c r="E68" s="16" t="str">
        <x:v>Explain how software and hardware interact to execute instructions.</x:v>
      </x:c>
      <x:c r="F68" s="16" t="str">
        <x:v>Existing local target; not official IB wording</x:v>
      </x:c>
      <x:c r="G68" s="16" t="str">
        <x:v>R25</x:v>
      </x:c>
      <x:c r="H68" s="16" t="str"/>
      <x:c r="I68" s="16" t="str">
        <x:v>No</x:v>
      </x:c>
      <x:c r="J68" s="16" t="n">
        <x:v>7</x:v>
      </x:c>
      <x:c r="K68" s="16" t="str">
        <x:v>Planned this semester</x:v>
      </x:c>
      <x:c r="L68" s="16" t="n">
        <x:f>COUNTIFS('Assessment Links'!$C$5:$C$300,B68,'Assessment Links'!$D$5:$D$300,"assesses",'Assessment Links'!$E$5:$E$300,"Form")</x:f>
        <x:v>1</x:v>
      </x:c>
      <x:c r="M68" s="16" t="n">
        <x:f>COUNTIFS('Assessment Links'!$C$5:$C$300,B68,'Assessment Links'!$D$5:$D$300,"assesses",'Assessment Links'!$E$5:$E$300,"Sub")</x:f>
        <x:v>1</x:v>
      </x:c>
      <x:c r="N68" s="16" t="str">
        <x:f>IF(I68="Yes","Wording unresolved",IF(M68&gt;0,"Application planned",IF(L68&gt;0,"Practice only","No assessment planned")))</x:f>
        <x:v>Application planned</x:v>
      </x:c>
      <x:c r="O68" s="16" t="str">
        <x:v>ibds-26-s04-a1; ibds-26-s04-a2</x:v>
      </x:c>
      <x:c r="P68" s="16" t="str">
        <x:v>ibds-26-s04</x:v>
      </x:c>
    </x:row>
    <x:row r="69" ht="36" customHeight="1">
      <x:c r="A69" s="15" t="str">
        <x:v>IBDS</x:v>
      </x:c>
      <x:c r="B69" s="15" t="str">
        <x:v>ds-u05-003</x:v>
      </x:c>
      <x:c r="C69" s="15" t="str">
        <x:v>ds-u05-003</x:v>
      </x:c>
      <x:c r="D69" s="15" t="str">
        <x:v>U5</x:v>
      </x:c>
      <x:c r="E69" s="15" t="str">
        <x:v>Explain how operating systems manage resources and provide services for applications.</x:v>
      </x:c>
      <x:c r="F69" s="15" t="str">
        <x:v>Existing local target; not official IB wording</x:v>
      </x:c>
      <x:c r="G69" s="15" t="str">
        <x:v>R25</x:v>
      </x:c>
      <x:c r="H69" s="15" t="str"/>
      <x:c r="I69" s="15" t="str">
        <x:v>No</x:v>
      </x:c>
      <x:c r="J69" s="15" t="n">
        <x:v>7</x:v>
      </x:c>
      <x:c r="K69" s="15" t="str">
        <x:v>Planned this semester</x:v>
      </x:c>
      <x:c r="L69" s="15" t="n">
        <x:f>COUNTIFS('Assessment Links'!$C$5:$C$300,B69,'Assessment Links'!$D$5:$D$300,"assesses",'Assessment Links'!$E$5:$E$300,"Form")</x:f>
        <x:v>1</x:v>
      </x:c>
      <x:c r="M69" s="15" t="n">
        <x:f>COUNTIFS('Assessment Links'!$C$5:$C$300,B69,'Assessment Links'!$D$5:$D$300,"assesses",'Assessment Links'!$E$5:$E$300,"Sub")</x:f>
        <x:v>1</x:v>
      </x:c>
      <x:c r="N69" s="15" t="str">
        <x:f>IF(I69="Yes","Wording unresolved",IF(M69&gt;0,"Application planned",IF(L69&gt;0,"Practice only","No assessment planned")))</x:f>
        <x:v>Application planned</x:v>
      </x:c>
      <x:c r="O69" s="15" t="str">
        <x:v>ibds-26-s04-a1; ibds-26-s04-a2</x:v>
      </x:c>
      <x:c r="P69" s="15" t="str">
        <x:v>ibds-26-s04</x:v>
      </x:c>
    </x:row>
    <x:row r="70" ht="49" customHeight="1">
      <x:c r="A70" s="16" t="str">
        <x:v>IBDS</x:v>
      </x:c>
      <x:c r="B70" s="16" t="str">
        <x:v>ds-u05-004</x:v>
      </x:c>
      <x:c r="C70" s="16" t="str">
        <x:v>ds-u05-004</x:v>
      </x:c>
      <x:c r="D70" s="16" t="str">
        <x:v>U5</x:v>
      </x:c>
      <x:c r="E70" s="16" t="str">
        <x:v>Explain how different types of devices (for example, smartphones, servers, embedded systems) serve different roles in digital society.</x:v>
      </x:c>
      <x:c r="F70" s="16" t="str">
        <x:v>Existing local target; not official IB wording</x:v>
      </x:c>
      <x:c r="G70" s="16" t="str">
        <x:v>R25</x:v>
      </x:c>
      <x:c r="H70" s="16" t="str"/>
      <x:c r="I70" s="16" t="str">
        <x:v>No</x:v>
      </x:c>
      <x:c r="J70" s="16" t="n">
        <x:v>7</x:v>
      </x:c>
      <x:c r="K70" s="16" t="str">
        <x:v>Planned this semester</x:v>
      </x:c>
      <x:c r="L70" s="16" t="n">
        <x:f>COUNTIFS('Assessment Links'!$C$5:$C$300,B70,'Assessment Links'!$D$5:$D$300,"assesses",'Assessment Links'!$E$5:$E$300,"Form")</x:f>
        <x:v>0</x:v>
      </x:c>
      <x:c r="M70" s="16" t="n">
        <x:f>COUNTIFS('Assessment Links'!$C$5:$C$300,B70,'Assessment Links'!$D$5:$D$300,"assesses",'Assessment Links'!$E$5:$E$300,"Sub")</x:f>
        <x:v>1</x:v>
      </x:c>
      <x:c r="N70" s="16" t="str">
        <x:f>IF(I70="Yes","Wording unresolved",IF(M70&gt;0,"Application planned",IF(L70&gt;0,"Practice only","No assessment planned")))</x:f>
        <x:v>Application planned</x:v>
      </x:c>
      <x:c r="O70" s="16" t="str">
        <x:v>ibds-26-s04-a2</x:v>
      </x:c>
      <x:c r="P70" s="16" t="str">
        <x:v>ibds-26-s04</x:v>
      </x:c>
    </x:row>
    <x:row r="71" ht="49" customHeight="1">
      <x:c r="A71" s="15" t="str">
        <x:v>IBDS</x:v>
      </x:c>
      <x:c r="B71" s="15" t="str">
        <x:v>ds-u05-005</x:v>
      </x:c>
      <x:c r="C71" s="15" t="str">
        <x:v>ds-u05-005</x:v>
      </x:c>
      <x:c r="D71" s="15" t="str">
        <x:v>U5</x:v>
      </x:c>
      <x:c r="E71" s="15" t="str">
        <x:v>Explain how computer performance and limitations affect digital experiences (for example, latency, storage limits, processing power).</x:v>
      </x:c>
      <x:c r="F71" s="15" t="str">
        <x:v>Existing local target; not official IB wording</x:v>
      </x:c>
      <x:c r="G71" s="15" t="str">
        <x:v>R25</x:v>
      </x:c>
      <x:c r="H71" s="15" t="str"/>
      <x:c r="I71" s="15" t="str">
        <x:v>No</x:v>
      </x:c>
      <x:c r="J71" s="15" t="n">
        <x:v>7</x:v>
      </x:c>
      <x:c r="K71" s="15" t="str">
        <x:v>Planned this semester</x:v>
      </x:c>
      <x:c r="L71" s="15" t="n">
        <x:f>COUNTIFS('Assessment Links'!$C$5:$C$300,B71,'Assessment Links'!$D$5:$D$300,"assesses",'Assessment Links'!$E$5:$E$300,"Form")</x:f>
        <x:v>1</x:v>
      </x:c>
      <x:c r="M71" s="15" t="n">
        <x:f>COUNTIFS('Assessment Links'!$C$5:$C$300,B71,'Assessment Links'!$D$5:$D$300,"assesses",'Assessment Links'!$E$5:$E$300,"Sub")</x:f>
        <x:v>2</x:v>
      </x:c>
      <x:c r="N71" s="15" t="str">
        <x:f>IF(I71="Yes","Wording unresolved",IF(M71&gt;0,"Application planned",IF(L71&gt;0,"Practice only","No assessment planned")))</x:f>
        <x:v>Application planned</x:v>
      </x:c>
      <x:c r="O71" s="15" t="str">
        <x:v>ibds-26-s04-a2; ibds-26-s07-a1; ibds-26-s07-a2</x:v>
      </x:c>
      <x:c r="P71" s="15" t="str">
        <x:v>ibds-26-s04; ibds-26-s07</x:v>
      </x:c>
    </x:row>
    <x:row r="72" ht="36" customHeight="1">
      <x:c r="A72" s="16" t="str">
        <x:v>IBDS</x:v>
      </x:c>
      <x:c r="B72" s="16" t="str">
        <x:v>ds-u06-001</x:v>
      </x:c>
      <x:c r="C72" s="16" t="str">
        <x:v>ds-u06-001</x:v>
      </x:c>
      <x:c r="D72" s="16" t="str">
        <x:v>U6</x:v>
      </x:c>
      <x:c r="E72" s="16" t="str">
        <x:v>Explain basic network concepts (for example, nodes, links, protocols).</x:v>
      </x:c>
      <x:c r="F72" s="16" t="str">
        <x:v>Existing local target; not official IB wording</x:v>
      </x:c>
      <x:c r="G72" s="16" t="str">
        <x:v>R25</x:v>
      </x:c>
      <x:c r="H72" s="16" t="str"/>
      <x:c r="I72" s="16" t="str">
        <x:v>No</x:v>
      </x:c>
      <x:c r="J72" s="16" t="n">
        <x:v>7</x:v>
      </x:c>
      <x:c r="K72" s="16" t="str">
        <x:v>Planned this semester</x:v>
      </x:c>
      <x:c r="L72" s="16" t="n">
        <x:f>COUNTIFS('Assessment Links'!$C$5:$C$300,B72,'Assessment Links'!$D$5:$D$300,"assesses",'Assessment Links'!$E$5:$E$300,"Form")</x:f>
        <x:v>0</x:v>
      </x:c>
      <x:c r="M72" s="16" t="n">
        <x:f>COUNTIFS('Assessment Links'!$C$5:$C$300,B72,'Assessment Links'!$D$5:$D$300,"assesses",'Assessment Links'!$E$5:$E$300,"Sub")</x:f>
        <x:v>1</x:v>
      </x:c>
      <x:c r="N72" s="16" t="str">
        <x:f>IF(I72="Yes","Wording unresolved",IF(M72&gt;0,"Application planned",IF(L72&gt;0,"Practice only","No assessment planned")))</x:f>
        <x:v>Application planned</x:v>
      </x:c>
      <x:c r="O72" s="16" t="str">
        <x:v>ibds-26-s04-a2</x:v>
      </x:c>
      <x:c r="P72" s="16" t="str">
        <x:v>ibds-26-s04</x:v>
      </x:c>
    </x:row>
    <x:row r="73" ht="36" customHeight="1">
      <x:c r="A73" s="15" t="str">
        <x:v>IBDS</x:v>
      </x:c>
      <x:c r="B73" s="15" t="str">
        <x:v>ds-u06-002</x:v>
      </x:c>
      <x:c r="C73" s="15" t="str">
        <x:v>ds-u06-002</x:v>
      </x:c>
      <x:c r="D73" s="15" t="str">
        <x:v>U6</x:v>
      </x:c>
      <x:c r="E73" s="15" t="str">
        <x:v>Explain differences between types of networks (for example, PAN, LAN, WAN).</x:v>
      </x:c>
      <x:c r="F73" s="15" t="str">
        <x:v>Existing local target; not official IB wording</x:v>
      </x:c>
      <x:c r="G73" s="15" t="str">
        <x:v>R25</x:v>
      </x:c>
      <x:c r="H73" s="15" t="str"/>
      <x:c r="I73" s="15" t="str">
        <x:v>No</x:v>
      </x:c>
      <x:c r="J73" s="15" t="n">
        <x:v>7</x:v>
      </x:c>
      <x:c r="K73" s="15" t="str">
        <x:v>Planned this semester</x:v>
      </x:c>
      <x:c r="L73" s="15" t="n">
        <x:f>COUNTIFS('Assessment Links'!$C$5:$C$300,B73,'Assessment Links'!$D$5:$D$300,"assesses",'Assessment Links'!$E$5:$E$300,"Form")</x:f>
        <x:v>0</x:v>
      </x:c>
      <x:c r="M73" s="15" t="n">
        <x:f>COUNTIFS('Assessment Links'!$C$5:$C$300,B73,'Assessment Links'!$D$5:$D$300,"assesses",'Assessment Links'!$E$5:$E$300,"Sub")</x:f>
        <x:v>1</x:v>
      </x:c>
      <x:c r="N73" s="15" t="str">
        <x:f>IF(I73="Yes","Wording unresolved",IF(M73&gt;0,"Application planned",IF(L73&gt;0,"Practice only","No assessment planned")))</x:f>
        <x:v>Application planned</x:v>
      </x:c>
      <x:c r="O73" s="15" t="str">
        <x:v>ibds-26-s04-a2</x:v>
      </x:c>
      <x:c r="P73" s="15" t="str">
        <x:v>ibds-26-s04</x:v>
      </x:c>
    </x:row>
    <x:row r="74" ht="36" customHeight="1">
      <x:c r="A74" s="16" t="str">
        <x:v>IBDS</x:v>
      </x:c>
      <x:c r="B74" s="16" t="str">
        <x:v>ds-u06-003</x:v>
      </x:c>
      <x:c r="C74" s="16" t="str">
        <x:v>ds-u06-003</x:v>
      </x:c>
      <x:c r="D74" s="16" t="str">
        <x:v>U6</x:v>
      </x:c>
      <x:c r="E74" s="16" t="str">
        <x:v>Explain how the internet enables communication across different networks using standard protocols.</x:v>
      </x:c>
      <x:c r="F74" s="16" t="str">
        <x:v>Existing local target; not official IB wording</x:v>
      </x:c>
      <x:c r="G74" s="16" t="str">
        <x:v>R25</x:v>
      </x:c>
      <x:c r="H74" s="16" t="str"/>
      <x:c r="I74" s="16" t="str">
        <x:v>No</x:v>
      </x:c>
      <x:c r="J74" s="16" t="n">
        <x:v>7</x:v>
      </x:c>
      <x:c r="K74" s="16" t="str">
        <x:v>Planned this semester</x:v>
      </x:c>
      <x:c r="L74" s="16" t="n">
        <x:f>COUNTIFS('Assessment Links'!$C$5:$C$300,B74,'Assessment Links'!$D$5:$D$300,"assesses",'Assessment Links'!$E$5:$E$300,"Form")</x:f>
        <x:v>0</x:v>
      </x:c>
      <x:c r="M74" s="16" t="n">
        <x:f>COUNTIFS('Assessment Links'!$C$5:$C$300,B74,'Assessment Links'!$D$5:$D$300,"assesses",'Assessment Links'!$E$5:$E$300,"Sub")</x:f>
        <x:v>1</x:v>
      </x:c>
      <x:c r="N74" s="16" t="str">
        <x:f>IF(I74="Yes","Wording unresolved",IF(M74&gt;0,"Application planned",IF(L74&gt;0,"Practice only","No assessment planned")))</x:f>
        <x:v>Application planned</x:v>
      </x:c>
      <x:c r="O74" s="16" t="str">
        <x:v>ibds-26-s04-a2</x:v>
      </x:c>
      <x:c r="P74" s="16" t="str">
        <x:v>ibds-26-s04</x:v>
      </x:c>
    </x:row>
    <x:row r="75" ht="36" customHeight="1">
      <x:c r="A75" s="15" t="str">
        <x:v>IBDS</x:v>
      </x:c>
      <x:c r="B75" s="15" t="str">
        <x:v>ds-u06-004</x:v>
      </x:c>
      <x:c r="C75" s="15" t="str">
        <x:v>ds-u06-004</x:v>
      </x:c>
      <x:c r="D75" s="15" t="str">
        <x:v>U6</x:v>
      </x:c>
      <x:c r="E75" s="15" t="str">
        <x:v>Explain how data is transmitted across networks in packets.</x:v>
      </x:c>
      <x:c r="F75" s="15" t="str">
        <x:v>Existing local target; not official IB wording</x:v>
      </x:c>
      <x:c r="G75" s="15" t="str">
        <x:v>R25</x:v>
      </x:c>
      <x:c r="H75" s="15" t="str"/>
      <x:c r="I75" s="15" t="str">
        <x:v>No</x:v>
      </x:c>
      <x:c r="J75" s="15" t="n">
        <x:v>7</x:v>
      </x:c>
      <x:c r="K75" s="15" t="str">
        <x:v>Planned this semester</x:v>
      </x:c>
      <x:c r="L75" s="15" t="n">
        <x:f>COUNTIFS('Assessment Links'!$C$5:$C$300,B75,'Assessment Links'!$D$5:$D$300,"assesses",'Assessment Links'!$E$5:$E$300,"Form")</x:f>
        <x:v>0</x:v>
      </x:c>
      <x:c r="M75" s="15" t="n">
        <x:f>COUNTIFS('Assessment Links'!$C$5:$C$300,B75,'Assessment Links'!$D$5:$D$300,"assesses",'Assessment Links'!$E$5:$E$300,"Sub")</x:f>
        <x:v>1</x:v>
      </x:c>
      <x:c r="N75" s="15" t="str">
        <x:f>IF(I75="Yes","Wording unresolved",IF(M75&gt;0,"Application planned",IF(L75&gt;0,"Practice only","No assessment planned")))</x:f>
        <x:v>Application planned</x:v>
      </x:c>
      <x:c r="O75" s="15" t="str">
        <x:v>ibds-26-s04-a2</x:v>
      </x:c>
      <x:c r="P75" s="15" t="str">
        <x:v>ibds-26-s04</x:v>
      </x:c>
    </x:row>
    <x:row r="76" ht="36" customHeight="1">
      <x:c r="A76" s="16" t="str">
        <x:v>IBDS</x:v>
      </x:c>
      <x:c r="B76" s="16" t="str">
        <x:v>ds-u06-005</x:v>
      </x:c>
      <x:c r="C76" s="16" t="str">
        <x:v>ds-u06-005</x:v>
      </x:c>
      <x:c r="D76" s="16" t="str">
        <x:v>U6</x:v>
      </x:c>
      <x:c r="E76" s="16" t="str">
        <x:v>Explain how wireless and mobile networks enable connectivity in everyday life.</x:v>
      </x:c>
      <x:c r="F76" s="16" t="str">
        <x:v>Existing local target; not official IB wording</x:v>
      </x:c>
      <x:c r="G76" s="16" t="str">
        <x:v>R25</x:v>
      </x:c>
      <x:c r="H76" s="16" t="str"/>
      <x:c r="I76" s="16" t="str">
        <x:v>No</x:v>
      </x:c>
      <x:c r="J76" s="16" t="n">
        <x:v>7</x:v>
      </x:c>
      <x:c r="K76" s="16" t="str">
        <x:v>Planned this semester</x:v>
      </x:c>
      <x:c r="L76" s="16" t="n">
        <x:f>COUNTIFS('Assessment Links'!$C$5:$C$300,B76,'Assessment Links'!$D$5:$D$300,"assesses",'Assessment Links'!$E$5:$E$300,"Form")</x:f>
        <x:v>0</x:v>
      </x:c>
      <x:c r="M76" s="16" t="n">
        <x:f>COUNTIFS('Assessment Links'!$C$5:$C$300,B76,'Assessment Links'!$D$5:$D$300,"assesses",'Assessment Links'!$E$5:$E$300,"Sub")</x:f>
        <x:v>1</x:v>
      </x:c>
      <x:c r="N76" s="16" t="str">
        <x:f>IF(I76="Yes","Wording unresolved",IF(M76&gt;0,"Application planned",IF(L76&gt;0,"Practice only","No assessment planned")))</x:f>
        <x:v>Application planned</x:v>
      </x:c>
      <x:c r="O76" s="16" t="str">
        <x:v>ibds-26-s04-a2</x:v>
      </x:c>
      <x:c r="P76" s="16" t="str">
        <x:v>ibds-26-s04</x:v>
      </x:c>
    </x:row>
    <x:row r="77" ht="49" customHeight="1">
      <x:c r="A77" s="15" t="str">
        <x:v>IBDS</x:v>
      </x:c>
      <x:c r="B77" s="15" t="str">
        <x:v>ds-u06-006</x:v>
      </x:c>
      <x:c r="C77" s="15" t="str">
        <x:v>ds-u06-006</x:v>
      </x:c>
      <x:c r="D77" s="15" t="str">
        <x:v>U6</x:v>
      </x:c>
      <x:c r="E77" s="15" t="str">
        <x:v>Explain basic cybersecurity risks (for example, malware, phishing, ransomware) and protection strategies.</x:v>
      </x:c>
      <x:c r="F77" s="15" t="str">
        <x:v>Existing local target; not official IB wording</x:v>
      </x:c>
      <x:c r="G77" s="15" t="str">
        <x:v>R25</x:v>
      </x:c>
      <x:c r="H77" s="15" t="str"/>
      <x:c r="I77" s="15" t="str">
        <x:v>No</x:v>
      </x:c>
      <x:c r="J77" s="15" t="n">
        <x:v>7</x:v>
      </x:c>
      <x:c r="K77" s="15" t="str">
        <x:v>Planned this semester</x:v>
      </x:c>
      <x:c r="L77" s="15" t="n">
        <x:f>COUNTIFS('Assessment Links'!$C$5:$C$300,B77,'Assessment Links'!$D$5:$D$300,"assesses",'Assessment Links'!$E$5:$E$300,"Form")</x:f>
        <x:v>0</x:v>
      </x:c>
      <x:c r="M77" s="15" t="n">
        <x:f>COUNTIFS('Assessment Links'!$C$5:$C$300,B77,'Assessment Links'!$D$5:$D$300,"assesses",'Assessment Links'!$E$5:$E$300,"Sub")</x:f>
        <x:v>1</x:v>
      </x:c>
      <x:c r="N77" s="15" t="str">
        <x:f>IF(I77="Yes","Wording unresolved",IF(M77&gt;0,"Application planned",IF(L77&gt;0,"Practice only","No assessment planned")))</x:f>
        <x:v>Application planned</x:v>
      </x:c>
      <x:c r="O77" s="15" t="str">
        <x:v>ibds-26-s04-a2</x:v>
      </x:c>
      <x:c r="P77" s="15" t="str">
        <x:v>ibds-26-s04</x:v>
      </x:c>
    </x:row>
    <x:row r="78" ht="36" customHeight="1">
      <x:c r="A78" s="16" t="str">
        <x:v>IBDS</x:v>
      </x:c>
      <x:c r="B78" s="16" t="str">
        <x:v>ds-u07-001</x:v>
      </x:c>
      <x:c r="C78" s="16" t="str">
        <x:v>ds-u07-001</x:v>
      </x:c>
      <x:c r="D78" s="16" t="str">
        <x:v>U7</x:v>
      </x:c>
      <x:c r="E78" s="16" t="str">
        <x:v>Explain how digital media platforms host, distribute and monetize content.</x:v>
      </x:c>
      <x:c r="F78" s="16" t="str">
        <x:v>Existing local target; not official IB wording</x:v>
      </x:c>
      <x:c r="G78" s="16" t="str">
        <x:v>R25</x:v>
      </x:c>
      <x:c r="H78" s="16" t="str"/>
      <x:c r="I78" s="16" t="str">
        <x:v>No</x:v>
      </x:c>
      <x:c r="J78" s="16" t="n">
        <x:v>11</x:v>
      </x:c>
      <x:c r="K78" s="16" t="str">
        <x:v>Planned this semester</x:v>
      </x:c>
      <x:c r="L78" s="16" t="n">
        <x:f>COUNTIFS('Assessment Links'!$C$5:$C$300,B78,'Assessment Links'!$D$5:$D$300,"assesses",'Assessment Links'!$E$5:$E$300,"Form")</x:f>
        <x:v>1</x:v>
      </x:c>
      <x:c r="M78" s="16" t="n">
        <x:f>COUNTIFS('Assessment Links'!$C$5:$C$300,B78,'Assessment Links'!$D$5:$D$300,"assesses",'Assessment Links'!$E$5:$E$300,"Sub")</x:f>
        <x:v>1</x:v>
      </x:c>
      <x:c r="N78" s="16" t="str">
        <x:f>IF(I78="Yes","Wording unresolved",IF(M78&gt;0,"Application planned",IF(L78&gt;0,"Practice only","No assessment planned")))</x:f>
        <x:v>Application planned</x:v>
      </x:c>
      <x:c r="O78" s="16" t="str">
        <x:v>ibds-26-s06-a1; ibds-26-s06-a2</x:v>
      </x:c>
      <x:c r="P78" s="16" t="str">
        <x:v>ibds-26-s06</x:v>
      </x:c>
    </x:row>
    <x:row r="79" ht="49" customHeight="1">
      <x:c r="A79" s="15" t="str">
        <x:v>IBDS</x:v>
      </x:c>
      <x:c r="B79" s="15" t="str">
        <x:v>ds-u07-002</x:v>
      </x:c>
      <x:c r="C79" s="15" t="str">
        <x:v>ds-u07-002</x:v>
      </x:c>
      <x:c r="D79" s="15" t="str">
        <x:v>U7</x:v>
      </x:c>
      <x:c r="E79" s="15" t="str">
        <x:v>Explain how attention is measured and commodified in digital media (for example, clicks, watch time, impressions).</x:v>
      </x:c>
      <x:c r="F79" s="15" t="str">
        <x:v>Existing local target; not official IB wording</x:v>
      </x:c>
      <x:c r="G79" s="15" t="str">
        <x:v>R25</x:v>
      </x:c>
      <x:c r="H79" s="15" t="str"/>
      <x:c r="I79" s="15" t="str">
        <x:v>No</x:v>
      </x:c>
      <x:c r="J79" s="15" t="n">
        <x:v>11</x:v>
      </x:c>
      <x:c r="K79" s="15" t="str">
        <x:v>Planned this semester</x:v>
      </x:c>
      <x:c r="L79" s="15" t="n">
        <x:f>COUNTIFS('Assessment Links'!$C$5:$C$300,B79,'Assessment Links'!$D$5:$D$300,"assesses",'Assessment Links'!$E$5:$E$300,"Form")</x:f>
        <x:v>1</x:v>
      </x:c>
      <x:c r="M79" s="15" t="n">
        <x:f>COUNTIFS('Assessment Links'!$C$5:$C$300,B79,'Assessment Links'!$D$5:$D$300,"assesses",'Assessment Links'!$E$5:$E$300,"Sub")</x:f>
        <x:v>1</x:v>
      </x:c>
      <x:c r="N79" s="15" t="str">
        <x:f>IF(I79="Yes","Wording unresolved",IF(M79&gt;0,"Application planned",IF(L79&gt;0,"Practice only","No assessment planned")))</x:f>
        <x:v>Application planned</x:v>
      </x:c>
      <x:c r="O79" s="15" t="str">
        <x:v>ibds-26-s06-a1; ibds-26-s06-a2</x:v>
      </x:c>
      <x:c r="P79" s="15" t="str">
        <x:v>ibds-26-s06</x:v>
      </x:c>
    </x:row>
    <x:row r="80" ht="49" customHeight="1">
      <x:c r="A80" s="16" t="str">
        <x:v>IBDS</x:v>
      </x:c>
      <x:c r="B80" s="16" t="str">
        <x:v>ds-u07-003</x:v>
      </x:c>
      <x:c r="C80" s="16" t="str">
        <x:v>ds-u07-003</x:v>
      </x:c>
      <x:c r="D80" s="16" t="str">
        <x:v>U7</x:v>
      </x:c>
      <x:c r="E80" s="16" t="str">
        <x:v>Analyse how digital media platforms shape expression and visibility (for example, trending, shadow-banning, moderation).</x:v>
      </x:c>
      <x:c r="F80" s="16" t="str">
        <x:v>Existing local target; not official IB wording</x:v>
      </x:c>
      <x:c r="G80" s="16" t="str">
        <x:v>R25</x:v>
      </x:c>
      <x:c r="H80" s="16" t="str"/>
      <x:c r="I80" s="16" t="str">
        <x:v>No</x:v>
      </x:c>
      <x:c r="J80" s="16" t="n">
        <x:v>11</x:v>
      </x:c>
      <x:c r="K80" s="16" t="str">
        <x:v>Planned this semester</x:v>
      </x:c>
      <x:c r="L80" s="16" t="n">
        <x:f>COUNTIFS('Assessment Links'!$C$5:$C$300,B80,'Assessment Links'!$D$5:$D$300,"assesses",'Assessment Links'!$E$5:$E$300,"Form")</x:f>
        <x:v>0</x:v>
      </x:c>
      <x:c r="M80" s="16" t="n">
        <x:f>COUNTIFS('Assessment Links'!$C$5:$C$300,B80,'Assessment Links'!$D$5:$D$300,"assesses",'Assessment Links'!$E$5:$E$300,"Sub")</x:f>
        <x:v>1</x:v>
      </x:c>
      <x:c r="N80" s="16" t="str">
        <x:f>IF(I80="Yes","Wording unresolved",IF(M80&gt;0,"Application planned",IF(L80&gt;0,"Practice only","No assessment planned")))</x:f>
        <x:v>Application planned</x:v>
      </x:c>
      <x:c r="O80" s="16" t="str">
        <x:v>ibds-26-s06-a2</x:v>
      </x:c>
      <x:c r="P80" s="16" t="str">
        <x:v>ibds-26-s06</x:v>
      </x:c>
    </x:row>
    <x:row r="81" ht="36" customHeight="1">
      <x:c r="A81" s="15" t="str">
        <x:v>IBDS</x:v>
      </x:c>
      <x:c r="B81" s="15" t="str">
        <x:v>ds-u07-004</x:v>
      </x:c>
      <x:c r="C81" s="15" t="str">
        <x:v>ds-u07-004</x:v>
      </x:c>
      <x:c r="D81" s="15" t="str">
        <x:v>U7</x:v>
      </x:c>
      <x:c r="E81" s="15" t="str">
        <x:v>Explain how misinformation, disinformation and malinformation can spread through digital media.</x:v>
      </x:c>
      <x:c r="F81" s="15" t="str">
        <x:v>Existing local target; not official IB wording</x:v>
      </x:c>
      <x:c r="G81" s="15" t="str">
        <x:v>R25</x:v>
      </x:c>
      <x:c r="H81" s="15" t="str"/>
      <x:c r="I81" s="15" t="str">
        <x:v>No</x:v>
      </x:c>
      <x:c r="J81" s="15" t="n">
        <x:v>11</x:v>
      </x:c>
      <x:c r="K81" s="15" t="str">
        <x:v>Planned this semester</x:v>
      </x:c>
      <x:c r="L81" s="15" t="n">
        <x:f>COUNTIFS('Assessment Links'!$C$5:$C$300,B81,'Assessment Links'!$D$5:$D$300,"assesses",'Assessment Links'!$E$5:$E$300,"Form")</x:f>
        <x:v>0</x:v>
      </x:c>
      <x:c r="M81" s="15" t="n">
        <x:f>COUNTIFS('Assessment Links'!$C$5:$C$300,B81,'Assessment Links'!$D$5:$D$300,"assesses",'Assessment Links'!$E$5:$E$300,"Sub")</x:f>
        <x:v>1</x:v>
      </x:c>
      <x:c r="N81" s="15" t="str">
        <x:f>IF(I81="Yes","Wording unresolved",IF(M81&gt;0,"Application planned",IF(L81&gt;0,"Practice only","No assessment planned")))</x:f>
        <x:v>Application planned</x:v>
      </x:c>
      <x:c r="O81" s="15" t="str">
        <x:v>ibds-26-s06-a2</x:v>
      </x:c>
      <x:c r="P81" s="15" t="str">
        <x:v>ibds-26-s06</x:v>
      </x:c>
    </x:row>
    <x:row r="82" ht="49" customHeight="1">
      <x:c r="A82" s="16" t="str">
        <x:v>IBDS</x:v>
      </x:c>
      <x:c r="B82" s="16" t="str">
        <x:v>ds-u07-005</x:v>
      </x:c>
      <x:c r="C82" s="16" t="str">
        <x:v>ds-u07-005</x:v>
      </x:c>
      <x:c r="D82" s="16" t="str">
        <x:v>U7</x:v>
      </x:c>
      <x:c r="E82" s="16" t="str">
        <x:v>Evaluate responses to harmful or misleading content (for example, fact-checking, content moderation, regulation).</x:v>
      </x:c>
      <x:c r="F82" s="16" t="str">
        <x:v>Existing local target; not official IB wording</x:v>
      </x:c>
      <x:c r="G82" s="16" t="str">
        <x:v>R25</x:v>
      </x:c>
      <x:c r="H82" s="16" t="str"/>
      <x:c r="I82" s="16" t="str">
        <x:v>No</x:v>
      </x:c>
      <x:c r="J82" s="16" t="n">
        <x:v>11</x:v>
      </x:c>
      <x:c r="K82" s="16" t="str">
        <x:v>Planned this semester</x:v>
      </x:c>
      <x:c r="L82" s="16" t="n">
        <x:f>COUNTIFS('Assessment Links'!$C$5:$C$300,B82,'Assessment Links'!$D$5:$D$300,"assesses",'Assessment Links'!$E$5:$E$300,"Form")</x:f>
        <x:v>0</x:v>
      </x:c>
      <x:c r="M82" s="16" t="n">
        <x:f>COUNTIFS('Assessment Links'!$C$5:$C$300,B82,'Assessment Links'!$D$5:$D$300,"assesses",'Assessment Links'!$E$5:$E$300,"Sub")</x:f>
        <x:v>1</x:v>
      </x:c>
      <x:c r="N82" s="16" t="str">
        <x:f>IF(I82="Yes","Wording unresolved",IF(M82&gt;0,"Application planned",IF(L82&gt;0,"Practice only","No assessment planned")))</x:f>
        <x:v>Application planned</x:v>
      </x:c>
      <x:c r="O82" s="16" t="str">
        <x:v>ibds-26-s06-a2</x:v>
      </x:c>
      <x:c r="P82" s="16" t="str">
        <x:v>ibds-26-s06</x:v>
      </x:c>
    </x:row>
    <x:row r="83" ht="36" customHeight="1">
      <x:c r="A83" s="15" t="str">
        <x:v>IBDS</x:v>
      </x:c>
      <x:c r="B83" s="15" t="str">
        <x:v>ds-u08-001</x:v>
      </x:c>
      <x:c r="C83" s="15" t="str">
        <x:v>ds-u08-001</x:v>
      </x:c>
      <x:c r="D83" s="15" t="str">
        <x:v>U8</x:v>
      </x:c>
      <x:c r="E83" s="15" t="str">
        <x:v>Wording unresolved</x:v>
      </x:c>
      <x:c r="F83" s="15" t="str">
        <x:v>Existing local target; not official IB wording</x:v>
      </x:c>
      <x:c r="G83" s="15" t="str">
        <x:v>R25</x:v>
      </x:c>
      <x:c r="H83" s="15" t="str"/>
      <x:c r="I83" s="15" t="str">
        <x:v>Yes</x:v>
      </x:c>
      <x:c r="J83" s="15" t="str"/>
      <x:c r="K83" s="15" t="str">
        <x:v>Pending wording; not counted as planned coverage</x:v>
      </x:c>
      <x:c r="L83" s="15" t="n">
        <x:f>COUNTIFS('Assessment Links'!$C$5:$C$300,B83,'Assessment Links'!$D$5:$D$300,"assesses",'Assessment Links'!$E$5:$E$300,"Form")</x:f>
        <x:v>0</x:v>
      </x:c>
      <x:c r="M83" s="15" t="n">
        <x:f>COUNTIFS('Assessment Links'!$C$5:$C$300,B83,'Assessment Links'!$D$5:$D$300,"assesses",'Assessment Links'!$E$5:$E$300,"Sub")</x:f>
        <x:v>0</x:v>
      </x:c>
      <x:c r="N83" s="15" t="str">
        <x:f>IF(I83="Yes","Wording unresolved",IF(M83&gt;0,"Application planned",IF(L83&gt;0,"Practice only","No assessment planned")))</x:f>
        <x:v>Wording unresolved</x:v>
      </x:c>
      <x:c r="O83" s="15" t="str"/>
      <x:c r="P83" s="15" t="str"/>
    </x:row>
    <x:row r="84" ht="36" customHeight="1">
      <x:c r="A84" s="16" t="str">
        <x:v>IBDS</x:v>
      </x:c>
      <x:c r="B84" s="16" t="str">
        <x:v>ds-u08-002</x:v>
      </x:c>
      <x:c r="C84" s="16" t="str">
        <x:v>ds-u08-002</x:v>
      </x:c>
      <x:c r="D84" s="16" t="str">
        <x:v>U8</x:v>
      </x:c>
      <x:c r="E84" s="16" t="str">
        <x:v>Wording unresolved</x:v>
      </x:c>
      <x:c r="F84" s="16" t="str">
        <x:v>Existing local target; not official IB wording</x:v>
      </x:c>
      <x:c r="G84" s="16" t="str">
        <x:v>R25</x:v>
      </x:c>
      <x:c r="H84" s="16" t="str"/>
      <x:c r="I84" s="16" t="str">
        <x:v>Yes</x:v>
      </x:c>
      <x:c r="J84" s="16" t="str"/>
      <x:c r="K84" s="16" t="str">
        <x:v>Pending wording; not counted as planned coverage</x:v>
      </x:c>
      <x:c r="L84" s="16" t="n">
        <x:f>COUNTIFS('Assessment Links'!$C$5:$C$300,B84,'Assessment Links'!$D$5:$D$300,"assesses",'Assessment Links'!$E$5:$E$300,"Form")</x:f>
        <x:v>0</x:v>
      </x:c>
      <x:c r="M84" s="16" t="n">
        <x:f>COUNTIFS('Assessment Links'!$C$5:$C$300,B84,'Assessment Links'!$D$5:$D$300,"assesses",'Assessment Links'!$E$5:$E$300,"Sub")</x:f>
        <x:v>0</x:v>
      </x:c>
      <x:c r="N84" s="16" t="str">
        <x:f>IF(I84="Yes","Wording unresolved",IF(M84&gt;0,"Application planned",IF(L84&gt;0,"Practice only","No assessment planned")))</x:f>
        <x:v>Wording unresolved</x:v>
      </x:c>
      <x:c r="O84" s="16" t="str"/>
      <x:c r="P84" s="16" t="str"/>
    </x:row>
    <x:row r="85" ht="36" customHeight="1">
      <x:c r="A85" s="15" t="str">
        <x:v>IBDS</x:v>
      </x:c>
      <x:c r="B85" s="15" t="str">
        <x:v>ds-u08-003</x:v>
      </x:c>
      <x:c r="C85" s="15" t="str">
        <x:v>ds-u08-003</x:v>
      </x:c>
      <x:c r="D85" s="15" t="str">
        <x:v>U8</x:v>
      </x:c>
      <x:c r="E85" s="15" t="str">
        <x:v>Wording unresolved</x:v>
      </x:c>
      <x:c r="F85" s="15" t="str">
        <x:v>Existing local target; not official IB wording</x:v>
      </x:c>
      <x:c r="G85" s="15" t="str">
        <x:v>R25</x:v>
      </x:c>
      <x:c r="H85" s="15" t="str"/>
      <x:c r="I85" s="15" t="str">
        <x:v>Yes</x:v>
      </x:c>
      <x:c r="J85" s="15" t="str"/>
      <x:c r="K85" s="15" t="str">
        <x:v>Pending wording; not counted as planned coverage</x:v>
      </x:c>
      <x:c r="L85" s="15" t="n">
        <x:f>COUNTIFS('Assessment Links'!$C$5:$C$300,B85,'Assessment Links'!$D$5:$D$300,"assesses",'Assessment Links'!$E$5:$E$300,"Form")</x:f>
        <x:v>0</x:v>
      </x:c>
      <x:c r="M85" s="15" t="n">
        <x:f>COUNTIFS('Assessment Links'!$C$5:$C$300,B85,'Assessment Links'!$D$5:$D$300,"assesses",'Assessment Links'!$E$5:$E$300,"Sub")</x:f>
        <x:v>0</x:v>
      </x:c>
      <x:c r="N85" s="15" t="str">
        <x:f>IF(I85="Yes","Wording unresolved",IF(M85&gt;0,"Application planned",IF(L85&gt;0,"Practice only","No assessment planned")))</x:f>
        <x:v>Wording unresolved</x:v>
      </x:c>
      <x:c r="O85" s="15" t="str"/>
      <x:c r="P85" s="15" t="str"/>
    </x:row>
    <x:row r="86" ht="36" customHeight="1">
      <x:c r="A86" s="16" t="str">
        <x:v>IBDS</x:v>
      </x:c>
      <x:c r="B86" s="16" t="str">
        <x:v>ds-u08-004</x:v>
      </x:c>
      <x:c r="C86" s="16" t="str">
        <x:v>ds-u08-004</x:v>
      </x:c>
      <x:c r="D86" s="16" t="str">
        <x:v>U8</x:v>
      </x:c>
      <x:c r="E86" s="16" t="str">
        <x:v>Wording unresolved</x:v>
      </x:c>
      <x:c r="F86" s="16" t="str">
        <x:v>Existing local target; not official IB wording</x:v>
      </x:c>
      <x:c r="G86" s="16" t="str">
        <x:v>R25</x:v>
      </x:c>
      <x:c r="H86" s="16" t="str"/>
      <x:c r="I86" s="16" t="str">
        <x:v>Yes</x:v>
      </x:c>
      <x:c r="J86" s="16" t="str"/>
      <x:c r="K86" s="16" t="str">
        <x:v>Pending wording; not counted as planned coverage</x:v>
      </x:c>
      <x:c r="L86" s="16" t="n">
        <x:f>COUNTIFS('Assessment Links'!$C$5:$C$300,B86,'Assessment Links'!$D$5:$D$300,"assesses",'Assessment Links'!$E$5:$E$300,"Form")</x:f>
        <x:v>0</x:v>
      </x:c>
      <x:c r="M86" s="16" t="n">
        <x:f>COUNTIFS('Assessment Links'!$C$5:$C$300,B86,'Assessment Links'!$D$5:$D$300,"assesses",'Assessment Links'!$E$5:$E$300,"Sub")</x:f>
        <x:v>0</x:v>
      </x:c>
      <x:c r="N86" s="16" t="str">
        <x:f>IF(I86="Yes","Wording unresolved",IF(M86&gt;0,"Application planned",IF(L86&gt;0,"Practice only","No assessment planned")))</x:f>
        <x:v>Wording unresolved</x:v>
      </x:c>
      <x:c r="O86" s="16" t="str"/>
      <x:c r="P86" s="16" t="str"/>
    </x:row>
    <x:row r="87" ht="36" customHeight="1">
      <x:c r="A87" s="15" t="str">
        <x:v>IBDS</x:v>
      </x:c>
      <x:c r="B87" s="15" t="str">
        <x:v>ds-u08-005</x:v>
      </x:c>
      <x:c r="C87" s="15" t="str">
        <x:v>ds-u08-005</x:v>
      </x:c>
      <x:c r="D87" s="15" t="str">
        <x:v>U8</x:v>
      </x:c>
      <x:c r="E87" s="15" t="str">
        <x:v>Wording unresolved</x:v>
      </x:c>
      <x:c r="F87" s="15" t="str">
        <x:v>Existing local target; not official IB wording</x:v>
      </x:c>
      <x:c r="G87" s="15" t="str">
        <x:v>R25</x:v>
      </x:c>
      <x:c r="H87" s="15" t="str"/>
      <x:c r="I87" s="15" t="str">
        <x:v>Yes</x:v>
      </x:c>
      <x:c r="J87" s="15" t="str"/>
      <x:c r="K87" s="15" t="str">
        <x:v>Pending wording; not counted as planned coverage</x:v>
      </x:c>
      <x:c r="L87" s="15" t="n">
        <x:f>COUNTIFS('Assessment Links'!$C$5:$C$300,B87,'Assessment Links'!$D$5:$D$300,"assesses",'Assessment Links'!$E$5:$E$300,"Form")</x:f>
        <x:v>0</x:v>
      </x:c>
      <x:c r="M87" s="15" t="n">
        <x:f>COUNTIFS('Assessment Links'!$C$5:$C$300,B87,'Assessment Links'!$D$5:$D$300,"assesses",'Assessment Links'!$E$5:$E$300,"Sub")</x:f>
        <x:v>0</x:v>
      </x:c>
      <x:c r="N87" s="15" t="str">
        <x:f>IF(I87="Yes","Wording unresolved",IF(M87&gt;0,"Application planned",IF(L87&gt;0,"Practice only","No assessment planned")))</x:f>
        <x:v>Wording unresolved</x:v>
      </x:c>
      <x:c r="O87" s="15" t="str"/>
      <x:c r="P87" s="15" t="str"/>
    </x:row>
    <x:row r="88" ht="36" customHeight="1">
      <x:c r="A88" s="16" t="str">
        <x:v>IBDS</x:v>
      </x:c>
      <x:c r="B88" s="16" t="str">
        <x:v>ds-u08-006</x:v>
      </x:c>
      <x:c r="C88" s="16" t="str">
        <x:v>ds-u08-006</x:v>
      </x:c>
      <x:c r="D88" s="16" t="str">
        <x:v>U8</x:v>
      </x:c>
      <x:c r="E88" s="16" t="str">
        <x:v>Wording unresolved</x:v>
      </x:c>
      <x:c r="F88" s="16" t="str">
        <x:v>Existing local target; not official IB wording</x:v>
      </x:c>
      <x:c r="G88" s="16" t="str">
        <x:v>R25</x:v>
      </x:c>
      <x:c r="H88" s="16" t="str"/>
      <x:c r="I88" s="16" t="str">
        <x:v>Yes</x:v>
      </x:c>
      <x:c r="J88" s="16" t="str"/>
      <x:c r="K88" s="16" t="str">
        <x:v>Pending wording; not counted as planned coverage</x:v>
      </x:c>
      <x:c r="L88" s="16" t="n">
        <x:f>COUNTIFS('Assessment Links'!$C$5:$C$300,B88,'Assessment Links'!$D$5:$D$300,"assesses",'Assessment Links'!$E$5:$E$300,"Form")</x:f>
        <x:v>0</x:v>
      </x:c>
      <x:c r="M88" s="16" t="n">
        <x:f>COUNTIFS('Assessment Links'!$C$5:$C$300,B88,'Assessment Links'!$D$5:$D$300,"assesses",'Assessment Links'!$E$5:$E$300,"Sub")</x:f>
        <x:v>0</x:v>
      </x:c>
      <x:c r="N88" s="16" t="str">
        <x:f>IF(I88="Yes","Wording unresolved",IF(M88&gt;0,"Application planned",IF(L88&gt;0,"Practice only","No assessment planned")))</x:f>
        <x:v>Wording unresolved</x:v>
      </x:c>
      <x:c r="O88" s="16" t="str"/>
      <x:c r="P88" s="16" t="str"/>
    </x:row>
    <x:row r="89" ht="36" customHeight="1">
      <x:c r="A89" s="15" t="str">
        <x:v>IBDS</x:v>
      </x:c>
      <x:c r="B89" s="15" t="str">
        <x:v>ds-u09-001</x:v>
      </x:c>
      <x:c r="C89" s="15" t="str">
        <x:v>ds-u09-001</x:v>
      </x:c>
      <x:c r="D89" s="15" t="str">
        <x:v>U9</x:v>
      </x:c>
      <x:c r="E89" s="15" t="str">
        <x:v>Wording unresolved</x:v>
      </x:c>
      <x:c r="F89" s="15" t="str">
        <x:v>Existing local target; not official IB wording</x:v>
      </x:c>
      <x:c r="G89" s="15" t="str">
        <x:v>R25</x:v>
      </x:c>
      <x:c r="H89" s="15" t="str"/>
      <x:c r="I89" s="15" t="str">
        <x:v>Yes</x:v>
      </x:c>
      <x:c r="J89" s="15" t="str"/>
      <x:c r="K89" s="15" t="str">
        <x:v>Pending wording; not counted as planned coverage</x:v>
      </x:c>
      <x:c r="L89" s="15" t="n">
        <x:f>COUNTIFS('Assessment Links'!$C$5:$C$300,B89,'Assessment Links'!$D$5:$D$300,"assesses",'Assessment Links'!$E$5:$E$300,"Form")</x:f>
        <x:v>0</x:v>
      </x:c>
      <x:c r="M89" s="15" t="n">
        <x:f>COUNTIFS('Assessment Links'!$C$5:$C$300,B89,'Assessment Links'!$D$5:$D$300,"assesses",'Assessment Links'!$E$5:$E$300,"Sub")</x:f>
        <x:v>0</x:v>
      </x:c>
      <x:c r="N89" s="15" t="str">
        <x:f>IF(I89="Yes","Wording unresolved",IF(M89&gt;0,"Application planned",IF(L89&gt;0,"Practice only","No assessment planned")))</x:f>
        <x:v>Wording unresolved</x:v>
      </x:c>
      <x:c r="O89" s="15" t="str"/>
      <x:c r="P89" s="15" t="str"/>
    </x:row>
    <x:row r="90" ht="36" customHeight="1">
      <x:c r="A90" s="16" t="str">
        <x:v>IBDS</x:v>
      </x:c>
      <x:c r="B90" s="16" t="str">
        <x:v>ds-u09-002</x:v>
      </x:c>
      <x:c r="C90" s="16" t="str">
        <x:v>ds-u09-002</x:v>
      </x:c>
      <x:c r="D90" s="16" t="str">
        <x:v>U9</x:v>
      </x:c>
      <x:c r="E90" s="16" t="str">
        <x:v>Wording unresolved</x:v>
      </x:c>
      <x:c r="F90" s="16" t="str">
        <x:v>Existing local target; not official IB wording</x:v>
      </x:c>
      <x:c r="G90" s="16" t="str">
        <x:v>R25</x:v>
      </x:c>
      <x:c r="H90" s="16" t="str"/>
      <x:c r="I90" s="16" t="str">
        <x:v>Yes</x:v>
      </x:c>
      <x:c r="J90" s="16" t="str"/>
      <x:c r="K90" s="16" t="str">
        <x:v>Pending wording; not counted as planned coverage</x:v>
      </x:c>
      <x:c r="L90" s="16" t="n">
        <x:f>COUNTIFS('Assessment Links'!$C$5:$C$300,B90,'Assessment Links'!$D$5:$D$300,"assesses",'Assessment Links'!$E$5:$E$300,"Form")</x:f>
        <x:v>0</x:v>
      </x:c>
      <x:c r="M90" s="16" t="n">
        <x:f>COUNTIFS('Assessment Links'!$C$5:$C$300,B90,'Assessment Links'!$D$5:$D$300,"assesses",'Assessment Links'!$E$5:$E$300,"Sub")</x:f>
        <x:v>0</x:v>
      </x:c>
      <x:c r="N90" s="16" t="str">
        <x:f>IF(I90="Yes","Wording unresolved",IF(M90&gt;0,"Application planned",IF(L90&gt;0,"Practice only","No assessment planned")))</x:f>
        <x:v>Wording unresolved</x:v>
      </x:c>
      <x:c r="O90" s="16" t="str"/>
      <x:c r="P90" s="16" t="str"/>
    </x:row>
    <x:row r="91" ht="36" customHeight="1">
      <x:c r="A91" s="15" t="str">
        <x:v>IBDS</x:v>
      </x:c>
      <x:c r="B91" s="15" t="str">
        <x:v>ds-u09-003</x:v>
      </x:c>
      <x:c r="C91" s="15" t="str">
        <x:v>ds-u09-003</x:v>
      </x:c>
      <x:c r="D91" s="15" t="str">
        <x:v>U9</x:v>
      </x:c>
      <x:c r="E91" s="15" t="str">
        <x:v>Wording unresolved</x:v>
      </x:c>
      <x:c r="F91" s="15" t="str">
        <x:v>Existing local target; not official IB wording</x:v>
      </x:c>
      <x:c r="G91" s="15" t="str">
        <x:v>R25</x:v>
      </x:c>
      <x:c r="H91" s="15" t="str"/>
      <x:c r="I91" s="15" t="str">
        <x:v>Yes</x:v>
      </x:c>
      <x:c r="J91" s="15" t="str"/>
      <x:c r="K91" s="15" t="str">
        <x:v>Pending wording; not counted as planned coverage</x:v>
      </x:c>
      <x:c r="L91" s="15" t="n">
        <x:f>COUNTIFS('Assessment Links'!$C$5:$C$300,B91,'Assessment Links'!$D$5:$D$300,"assesses",'Assessment Links'!$E$5:$E$300,"Form")</x:f>
        <x:v>0</x:v>
      </x:c>
      <x:c r="M91" s="15" t="n">
        <x:f>COUNTIFS('Assessment Links'!$C$5:$C$300,B91,'Assessment Links'!$D$5:$D$300,"assesses",'Assessment Links'!$E$5:$E$300,"Sub")</x:f>
        <x:v>0</x:v>
      </x:c>
      <x:c r="N91" s="15" t="str">
        <x:f>IF(I91="Yes","Wording unresolved",IF(M91&gt;0,"Application planned",IF(L91&gt;0,"Practice only","No assessment planned")))</x:f>
        <x:v>Wording unresolved</x:v>
      </x:c>
      <x:c r="O91" s="15" t="str"/>
      <x:c r="P91" s="15" t="str"/>
    </x:row>
    <x:row r="92" ht="36" customHeight="1">
      <x:c r="A92" s="16" t="str">
        <x:v>IBDS</x:v>
      </x:c>
      <x:c r="B92" s="16" t="str">
        <x:v>ds-u09-004</x:v>
      </x:c>
      <x:c r="C92" s="16" t="str">
        <x:v>ds-u09-004</x:v>
      </x:c>
      <x:c r="D92" s="16" t="str">
        <x:v>U9</x:v>
      </x:c>
      <x:c r="E92" s="16" t="str">
        <x:v>Wording unresolved</x:v>
      </x:c>
      <x:c r="F92" s="16" t="str">
        <x:v>Existing local target; not official IB wording</x:v>
      </x:c>
      <x:c r="G92" s="16" t="str">
        <x:v>R25</x:v>
      </x:c>
      <x:c r="H92" s="16" t="str"/>
      <x:c r="I92" s="16" t="str">
        <x:v>Yes</x:v>
      </x:c>
      <x:c r="J92" s="16" t="str"/>
      <x:c r="K92" s="16" t="str">
        <x:v>Pending wording; not counted as planned coverage</x:v>
      </x:c>
      <x:c r="L92" s="16" t="n">
        <x:f>COUNTIFS('Assessment Links'!$C$5:$C$300,B92,'Assessment Links'!$D$5:$D$300,"assesses",'Assessment Links'!$E$5:$E$300,"Form")</x:f>
        <x:v>0</x:v>
      </x:c>
      <x:c r="M92" s="16" t="n">
        <x:f>COUNTIFS('Assessment Links'!$C$5:$C$300,B92,'Assessment Links'!$D$5:$D$300,"assesses",'Assessment Links'!$E$5:$E$300,"Sub")</x:f>
        <x:v>0</x:v>
      </x:c>
      <x:c r="N92" s="16" t="str">
        <x:f>IF(I92="Yes","Wording unresolved",IF(M92&gt;0,"Application planned",IF(L92&gt;0,"Practice only","No assessment planned")))</x:f>
        <x:v>Wording unresolved</x:v>
      </x:c>
      <x:c r="O92" s="16" t="str"/>
      <x:c r="P92" s="16" t="str"/>
    </x:row>
    <x:row r="93" ht="36" customHeight="1">
      <x:c r="A93" s="15" t="str">
        <x:v>IBDS</x:v>
      </x:c>
      <x:c r="B93" s="15" t="str">
        <x:v>ds-u09-005</x:v>
      </x:c>
      <x:c r="C93" s="15" t="str">
        <x:v>ds-u09-005</x:v>
      </x:c>
      <x:c r="D93" s="15" t="str">
        <x:v>U9</x:v>
      </x:c>
      <x:c r="E93" s="15" t="str">
        <x:v>Wording unresolved</x:v>
      </x:c>
      <x:c r="F93" s="15" t="str">
        <x:v>Existing local target; not official IB wording</x:v>
      </x:c>
      <x:c r="G93" s="15" t="str">
        <x:v>R25</x:v>
      </x:c>
      <x:c r="H93" s="15" t="str"/>
      <x:c r="I93" s="15" t="str">
        <x:v>Yes</x:v>
      </x:c>
      <x:c r="J93" s="15" t="str"/>
      <x:c r="K93" s="15" t="str">
        <x:v>Pending wording; not counted as planned coverage</x:v>
      </x:c>
      <x:c r="L93" s="15" t="n">
        <x:f>COUNTIFS('Assessment Links'!$C$5:$C$300,B93,'Assessment Links'!$D$5:$D$300,"assesses",'Assessment Links'!$E$5:$E$300,"Form")</x:f>
        <x:v>0</x:v>
      </x:c>
      <x:c r="M93" s="15" t="n">
        <x:f>COUNTIFS('Assessment Links'!$C$5:$C$300,B93,'Assessment Links'!$D$5:$D$300,"assesses",'Assessment Links'!$E$5:$E$300,"Sub")</x:f>
        <x:v>0</x:v>
      </x:c>
      <x:c r="N93" s="15" t="str">
        <x:f>IF(I93="Yes","Wording unresolved",IF(M93&gt;0,"Application planned",IF(L93&gt;0,"Practice only","No assessment planned")))</x:f>
        <x:v>Wording unresolved</x:v>
      </x:c>
      <x:c r="O93" s="15" t="str"/>
      <x:c r="P93" s="15" t="str"/>
    </x:row>
    <x:row r="94" ht="36" customHeight="1">
      <x:c r="A94" s="16" t="str">
        <x:v>IBDS</x:v>
      </x:c>
      <x:c r="B94" s="16" t="str">
        <x:v>ds-u10-001</x:v>
      </x:c>
      <x:c r="C94" s="16" t="str">
        <x:v>ds-u10-001</x:v>
      </x:c>
      <x:c r="D94" s="16" t="str">
        <x:v>U10</x:v>
      </x:c>
      <x:c r="E94" s="16" t="str">
        <x:v>Wording unresolved</x:v>
      </x:c>
      <x:c r="F94" s="16" t="str">
        <x:v>Existing local target; not official IB wording</x:v>
      </x:c>
      <x:c r="G94" s="16" t="str">
        <x:v>R25</x:v>
      </x:c>
      <x:c r="H94" s="16" t="str"/>
      <x:c r="I94" s="16" t="str">
        <x:v>Yes</x:v>
      </x:c>
      <x:c r="J94" s="16" t="str"/>
      <x:c r="K94" s="16" t="str">
        <x:v>Pending wording; not counted as planned coverage</x:v>
      </x:c>
      <x:c r="L94" s="16" t="n">
        <x:f>COUNTIFS('Assessment Links'!$C$5:$C$300,B94,'Assessment Links'!$D$5:$D$300,"assesses",'Assessment Links'!$E$5:$E$300,"Form")</x:f>
        <x:v>0</x:v>
      </x:c>
      <x:c r="M94" s="16" t="n">
        <x:f>COUNTIFS('Assessment Links'!$C$5:$C$300,B94,'Assessment Links'!$D$5:$D$300,"assesses",'Assessment Links'!$E$5:$E$300,"Sub")</x:f>
        <x:v>0</x:v>
      </x:c>
      <x:c r="N94" s="16" t="str">
        <x:f>IF(I94="Yes","Wording unresolved",IF(M94&gt;0,"Application planned",IF(L94&gt;0,"Practice only","No assessment planned")))</x:f>
        <x:v>Wording unresolved</x:v>
      </x:c>
      <x:c r="O94" s="16" t="str"/>
      <x:c r="P94" s="16" t="str"/>
    </x:row>
    <x:row r="95" ht="36" customHeight="1">
      <x:c r="A95" s="15" t="str">
        <x:v>IBDS</x:v>
      </x:c>
      <x:c r="B95" s="15" t="str">
        <x:v>ds-u10-002</x:v>
      </x:c>
      <x:c r="C95" s="15" t="str">
        <x:v>ds-u10-002</x:v>
      </x:c>
      <x:c r="D95" s="15" t="str">
        <x:v>U10</x:v>
      </x:c>
      <x:c r="E95" s="15" t="str">
        <x:v>Wording unresolved</x:v>
      </x:c>
      <x:c r="F95" s="15" t="str">
        <x:v>Existing local target; not official IB wording</x:v>
      </x:c>
      <x:c r="G95" s="15" t="str">
        <x:v>R25</x:v>
      </x:c>
      <x:c r="H95" s="15" t="str"/>
      <x:c r="I95" s="15" t="str">
        <x:v>Yes</x:v>
      </x:c>
      <x:c r="J95" s="15" t="str"/>
      <x:c r="K95" s="15" t="str">
        <x:v>Pending wording; not counted as planned coverage</x:v>
      </x:c>
      <x:c r="L95" s="15" t="n">
        <x:f>COUNTIFS('Assessment Links'!$C$5:$C$300,B95,'Assessment Links'!$D$5:$D$300,"assesses",'Assessment Links'!$E$5:$E$300,"Form")</x:f>
        <x:v>0</x:v>
      </x:c>
      <x:c r="M95" s="15" t="n">
        <x:f>COUNTIFS('Assessment Links'!$C$5:$C$300,B95,'Assessment Links'!$D$5:$D$300,"assesses",'Assessment Links'!$E$5:$E$300,"Sub")</x:f>
        <x:v>0</x:v>
      </x:c>
      <x:c r="N95" s="15" t="str">
        <x:f>IF(I95="Yes","Wording unresolved",IF(M95&gt;0,"Application planned",IF(L95&gt;0,"Practice only","No assessment planned")))</x:f>
        <x:v>Wording unresolved</x:v>
      </x:c>
      <x:c r="O95" s="15" t="str"/>
      <x:c r="P95" s="15" t="str"/>
    </x:row>
    <x:row r="96" ht="36" customHeight="1">
      <x:c r="A96" s="16" t="str">
        <x:v>IBDS</x:v>
      </x:c>
      <x:c r="B96" s="16" t="str">
        <x:v>ds-u10-003</x:v>
      </x:c>
      <x:c r="C96" s="16" t="str">
        <x:v>ds-u10-003</x:v>
      </x:c>
      <x:c r="D96" s="16" t="str">
        <x:v>U10</x:v>
      </x:c>
      <x:c r="E96" s="16" t="str">
        <x:v>Wording unresolved</x:v>
      </x:c>
      <x:c r="F96" s="16" t="str">
        <x:v>Existing local target; not official IB wording</x:v>
      </x:c>
      <x:c r="G96" s="16" t="str">
        <x:v>R25</x:v>
      </x:c>
      <x:c r="H96" s="16" t="str"/>
      <x:c r="I96" s="16" t="str">
        <x:v>Yes</x:v>
      </x:c>
      <x:c r="J96" s="16" t="str"/>
      <x:c r="K96" s="16" t="str">
        <x:v>Pending wording; not counted as planned coverage</x:v>
      </x:c>
      <x:c r="L96" s="16" t="n">
        <x:f>COUNTIFS('Assessment Links'!$C$5:$C$300,B96,'Assessment Links'!$D$5:$D$300,"assesses",'Assessment Links'!$E$5:$E$300,"Form")</x:f>
        <x:v>0</x:v>
      </x:c>
      <x:c r="M96" s="16" t="n">
        <x:f>COUNTIFS('Assessment Links'!$C$5:$C$300,B96,'Assessment Links'!$D$5:$D$300,"assesses",'Assessment Links'!$E$5:$E$300,"Sub")</x:f>
        <x:v>0</x:v>
      </x:c>
      <x:c r="N96" s="16" t="str">
        <x:f>IF(I96="Yes","Wording unresolved",IF(M96&gt;0,"Application planned",IF(L96&gt;0,"Practice only","No assessment planned")))</x:f>
        <x:v>Wording unresolved</x:v>
      </x:c>
      <x:c r="O96" s="16" t="str"/>
      <x:c r="P96" s="16" t="str"/>
    </x:row>
    <x:row r="97" ht="36" customHeight="1">
      <x:c r="A97" s="15" t="str">
        <x:v>IBDS</x:v>
      </x:c>
      <x:c r="B97" s="15" t="str">
        <x:v>ds-u10-004</x:v>
      </x:c>
      <x:c r="C97" s="15" t="str">
        <x:v>ds-u10-004</x:v>
      </x:c>
      <x:c r="D97" s="15" t="str">
        <x:v>U10</x:v>
      </x:c>
      <x:c r="E97" s="15" t="str">
        <x:v>Wording unresolved</x:v>
      </x:c>
      <x:c r="F97" s="15" t="str">
        <x:v>Existing local target; not official IB wording</x:v>
      </x:c>
      <x:c r="G97" s="15" t="str">
        <x:v>R25</x:v>
      </x:c>
      <x:c r="H97" s="15" t="str"/>
      <x:c r="I97" s="15" t="str">
        <x:v>Yes</x:v>
      </x:c>
      <x:c r="J97" s="15" t="str"/>
      <x:c r="K97" s="15" t="str">
        <x:v>Pending wording; not counted as planned coverage</x:v>
      </x:c>
      <x:c r="L97" s="15" t="n">
        <x:f>COUNTIFS('Assessment Links'!$C$5:$C$300,B97,'Assessment Links'!$D$5:$D$300,"assesses",'Assessment Links'!$E$5:$E$300,"Form")</x:f>
        <x:v>0</x:v>
      </x:c>
      <x:c r="M97" s="15" t="n">
        <x:f>COUNTIFS('Assessment Links'!$C$5:$C$300,B97,'Assessment Links'!$D$5:$D$300,"assesses",'Assessment Links'!$E$5:$E$300,"Sub")</x:f>
        <x:v>0</x:v>
      </x:c>
      <x:c r="N97" s="15" t="str">
        <x:f>IF(I97="Yes","Wording unresolved",IF(M97&gt;0,"Application planned",IF(L97&gt;0,"Practice only","No assessment planned")))</x:f>
        <x:v>Wording unresolved</x:v>
      </x:c>
      <x:c r="O97" s="15" t="str"/>
      <x:c r="P97" s="15" t="str"/>
    </x:row>
    <x:row r="98" ht="36" customHeight="1">
      <x:c r="A98" s="16" t="str">
        <x:v>IBDS</x:v>
      </x:c>
      <x:c r="B98" s="16" t="str">
        <x:v>ds-u10-005</x:v>
      </x:c>
      <x:c r="C98" s="16" t="str">
        <x:v>ds-u10-005</x:v>
      </x:c>
      <x:c r="D98" s="16" t="str">
        <x:v>U10</x:v>
      </x:c>
      <x:c r="E98" s="16" t="str">
        <x:v>Wording unresolved</x:v>
      </x:c>
      <x:c r="F98" s="16" t="str">
        <x:v>Existing local target; not official IB wording</x:v>
      </x:c>
      <x:c r="G98" s="16" t="str">
        <x:v>R25</x:v>
      </x:c>
      <x:c r="H98" s="16" t="str"/>
      <x:c r="I98" s="16" t="str">
        <x:v>Yes</x:v>
      </x:c>
      <x:c r="J98" s="16" t="str"/>
      <x:c r="K98" s="16" t="str">
        <x:v>Pending wording; not counted as planned coverage</x:v>
      </x:c>
      <x:c r="L98" s="16" t="n">
        <x:f>COUNTIFS('Assessment Links'!$C$5:$C$300,B98,'Assessment Links'!$D$5:$D$300,"assesses",'Assessment Links'!$E$5:$E$300,"Form")</x:f>
        <x:v>0</x:v>
      </x:c>
      <x:c r="M98" s="16" t="n">
        <x:f>COUNTIFS('Assessment Links'!$C$5:$C$300,B98,'Assessment Links'!$D$5:$D$300,"assesses",'Assessment Links'!$E$5:$E$300,"Sub")</x:f>
        <x:v>0</x:v>
      </x:c>
      <x:c r="N98" s="16" t="str">
        <x:f>IF(I98="Yes","Wording unresolved",IF(M98&gt;0,"Application planned",IF(L98&gt;0,"Practice only","No assessment planned")))</x:f>
        <x:v>Wording unresolved</x:v>
      </x:c>
      <x:c r="O98" s="16" t="str"/>
      <x:c r="P98" s="16" t="str"/>
    </x:row>
    <x:row r="99" ht="36" customHeight="1">
      <x:c r="A99" s="15" t="str">
        <x:v>IBDS</x:v>
      </x:c>
      <x:c r="B99" s="15" t="str">
        <x:v>ds-u10-006</x:v>
      </x:c>
      <x:c r="C99" s="15" t="str">
        <x:v>ds-u10-006</x:v>
      </x:c>
      <x:c r="D99" s="15" t="str">
        <x:v>U10</x:v>
      </x:c>
      <x:c r="E99" s="15" t="str">
        <x:v>Wording unresolved</x:v>
      </x:c>
      <x:c r="F99" s="15" t="str">
        <x:v>Existing local target; not official IB wording</x:v>
      </x:c>
      <x:c r="G99" s="15" t="str">
        <x:v>R25</x:v>
      </x:c>
      <x:c r="H99" s="15" t="str"/>
      <x:c r="I99" s="15" t="str">
        <x:v>Yes</x:v>
      </x:c>
      <x:c r="J99" s="15" t="str"/>
      <x:c r="K99" s="15" t="str">
        <x:v>Pending wording; not counted as planned coverage</x:v>
      </x:c>
      <x:c r="L99" s="15" t="n">
        <x:f>COUNTIFS('Assessment Links'!$C$5:$C$300,B99,'Assessment Links'!$D$5:$D$300,"assesses",'Assessment Links'!$E$5:$E$300,"Form")</x:f>
        <x:v>0</x:v>
      </x:c>
      <x:c r="M99" s="15" t="n">
        <x:f>COUNTIFS('Assessment Links'!$C$5:$C$300,B99,'Assessment Links'!$D$5:$D$300,"assesses",'Assessment Links'!$E$5:$E$300,"Sub")</x:f>
        <x:v>0</x:v>
      </x:c>
      <x:c r="N99" s="15" t="str">
        <x:f>IF(I99="Yes","Wording unresolved",IF(M99&gt;0,"Application planned",IF(L99&gt;0,"Practice only","No assessment planned")))</x:f>
        <x:v>Wording unresolved</x:v>
      </x:c>
      <x:c r="O99" s="15" t="str"/>
      <x:c r="P99" s="15" t="str"/>
    </x:row>
    <x:row r="100" ht="36" customHeight="1">
      <x:c r="A100" s="16" t="str">
        <x:v>IBDS</x:v>
      </x:c>
      <x:c r="B100" s="16" t="str">
        <x:v>ds-u10-007</x:v>
      </x:c>
      <x:c r="C100" s="16" t="str">
        <x:v>ds-u10-007</x:v>
      </x:c>
      <x:c r="D100" s="16" t="str">
        <x:v>U10</x:v>
      </x:c>
      <x:c r="E100" s="16" t="str">
        <x:v>Wording unresolved</x:v>
      </x:c>
      <x:c r="F100" s="16" t="str">
        <x:v>Existing local target; not official IB wording</x:v>
      </x:c>
      <x:c r="G100" s="16" t="str">
        <x:v>R25</x:v>
      </x:c>
      <x:c r="H100" s="16" t="str"/>
      <x:c r="I100" s="16" t="str">
        <x:v>Yes</x:v>
      </x:c>
      <x:c r="J100" s="16" t="str"/>
      <x:c r="K100" s="16" t="str">
        <x:v>Pending wording; not counted as planned coverage</x:v>
      </x:c>
      <x:c r="L100" s="16" t="n">
        <x:f>COUNTIFS('Assessment Links'!$C$5:$C$300,B100,'Assessment Links'!$D$5:$D$300,"assesses",'Assessment Links'!$E$5:$E$300,"Form")</x:f>
        <x:v>0</x:v>
      </x:c>
      <x:c r="M100" s="16" t="n">
        <x:f>COUNTIFS('Assessment Links'!$C$5:$C$300,B100,'Assessment Links'!$D$5:$D$300,"assesses",'Assessment Links'!$E$5:$E$300,"Sub")</x:f>
        <x:v>0</x:v>
      </x:c>
      <x:c r="N100" s="16" t="str">
        <x:f>IF(I100="Yes","Wording unresolved",IF(M100&gt;0,"Application planned",IF(L100&gt;0,"Practice only","No assessment planned")))</x:f>
        <x:v>Wording unresolved</x:v>
      </x:c>
      <x:c r="O100" s="16" t="str"/>
      <x:c r="P100" s="16" t="str"/>
    </x:row>
    <x:row r="101" ht="36" customHeight="1">
      <x:c r="A101" s="15" t="str">
        <x:v>IBDS</x:v>
      </x:c>
      <x:c r="B101" s="15" t="str">
        <x:v>ds-u10-008</x:v>
      </x:c>
      <x:c r="C101" s="15" t="str">
        <x:v>ds-u10-008</x:v>
      </x:c>
      <x:c r="D101" s="15" t="str">
        <x:v>U10</x:v>
      </x:c>
      <x:c r="E101" s="15" t="str">
        <x:v>Wording unresolved</x:v>
      </x:c>
      <x:c r="F101" s="15" t="str">
        <x:v>Existing local target; not official IB wording</x:v>
      </x:c>
      <x:c r="G101" s="15" t="str">
        <x:v>R25</x:v>
      </x:c>
      <x:c r="H101" s="15" t="str"/>
      <x:c r="I101" s="15" t="str">
        <x:v>Yes</x:v>
      </x:c>
      <x:c r="J101" s="15" t="str"/>
      <x:c r="K101" s="15" t="str">
        <x:v>Pending wording; not counted as planned coverage</x:v>
      </x:c>
      <x:c r="L101" s="15" t="n">
        <x:f>COUNTIFS('Assessment Links'!$C$5:$C$300,B101,'Assessment Links'!$D$5:$D$300,"assesses",'Assessment Links'!$E$5:$E$300,"Form")</x:f>
        <x:v>0</x:v>
      </x:c>
      <x:c r="M101" s="15" t="n">
        <x:f>COUNTIFS('Assessment Links'!$C$5:$C$300,B101,'Assessment Links'!$D$5:$D$300,"assesses",'Assessment Links'!$E$5:$E$300,"Sub")</x:f>
        <x:v>0</x:v>
      </x:c>
      <x:c r="N101" s="15" t="str">
        <x:f>IF(I101="Yes","Wording unresolved",IF(M101&gt;0,"Application planned",IF(L101&gt;0,"Practice only","No assessment planned")))</x:f>
        <x:v>Wording unresolved</x:v>
      </x:c>
      <x:c r="O101" s="15" t="str"/>
      <x:c r="P101" s="15" t="str"/>
    </x:row>
    <x:row r="102" ht="36" customHeight="1">
      <x:c r="A102" s="16" t="str">
        <x:v>IBDS</x:v>
      </x:c>
      <x:c r="B102" s="16" t="str">
        <x:v>ds-u12-001</x:v>
      </x:c>
      <x:c r="C102" s="16" t="str">
        <x:v>ds-u12-001</x:v>
      </x:c>
      <x:c r="D102" s="16" t="str">
        <x:v>U12</x:v>
      </x:c>
      <x:c r="E102" s="16" t="str">
        <x:v>Wording unresolved</x:v>
      </x:c>
      <x:c r="F102" s="16" t="str">
        <x:v>Existing local target; not official IB wording</x:v>
      </x:c>
      <x:c r="G102" s="16" t="str">
        <x:v>R25</x:v>
      </x:c>
      <x:c r="H102" s="16" t="str"/>
      <x:c r="I102" s="16" t="str">
        <x:v>Yes</x:v>
      </x:c>
      <x:c r="J102" s="16" t="str"/>
      <x:c r="K102" s="16" t="str">
        <x:v>Pending wording; not counted as planned coverage</x:v>
      </x:c>
      <x:c r="L102" s="16" t="n">
        <x:f>COUNTIFS('Assessment Links'!$C$5:$C$300,B102,'Assessment Links'!$D$5:$D$300,"assesses",'Assessment Links'!$E$5:$E$300,"Form")</x:f>
        <x:v>0</x:v>
      </x:c>
      <x:c r="M102" s="16" t="n">
        <x:f>COUNTIFS('Assessment Links'!$C$5:$C$300,B102,'Assessment Links'!$D$5:$D$300,"assesses",'Assessment Links'!$E$5:$E$300,"Sub")</x:f>
        <x:v>0</x:v>
      </x:c>
      <x:c r="N102" s="16" t="str">
        <x:f>IF(I102="Yes","Wording unresolved",IF(M102&gt;0,"Application planned",IF(L102&gt;0,"Practice only","No assessment planned")))</x:f>
        <x:v>Wording unresolved</x:v>
      </x:c>
      <x:c r="O102" s="16" t="str"/>
      <x:c r="P102" s="16" t="str"/>
    </x:row>
    <x:row r="103" ht="36" customHeight="1">
      <x:c r="A103" s="15" t="str">
        <x:v>IBDS</x:v>
      </x:c>
      <x:c r="B103" s="15" t="str">
        <x:v>ds-u12-002</x:v>
      </x:c>
      <x:c r="C103" s="15" t="str">
        <x:v>ds-u12-002</x:v>
      </x:c>
      <x:c r="D103" s="15" t="str">
        <x:v>U12</x:v>
      </x:c>
      <x:c r="E103" s="15" t="str">
        <x:v>Wording unresolved</x:v>
      </x:c>
      <x:c r="F103" s="15" t="str">
        <x:v>Existing local target; not official IB wording</x:v>
      </x:c>
      <x:c r="G103" s="15" t="str">
        <x:v>R25</x:v>
      </x:c>
      <x:c r="H103" s="15" t="str"/>
      <x:c r="I103" s="15" t="str">
        <x:v>Yes</x:v>
      </x:c>
      <x:c r="J103" s="15" t="str"/>
      <x:c r="K103" s="15" t="str">
        <x:v>Pending wording; not counted as planned coverage</x:v>
      </x:c>
      <x:c r="L103" s="15" t="n">
        <x:f>COUNTIFS('Assessment Links'!$C$5:$C$300,B103,'Assessment Links'!$D$5:$D$300,"assesses",'Assessment Links'!$E$5:$E$300,"Form")</x:f>
        <x:v>0</x:v>
      </x:c>
      <x:c r="M103" s="15" t="n">
        <x:f>COUNTIFS('Assessment Links'!$C$5:$C$300,B103,'Assessment Links'!$D$5:$D$300,"assesses",'Assessment Links'!$E$5:$E$300,"Sub")</x:f>
        <x:v>0</x:v>
      </x:c>
      <x:c r="N103" s="15" t="str">
        <x:f>IF(I103="Yes","Wording unresolved",IF(M103&gt;0,"Application planned",IF(L103&gt;0,"Practice only","No assessment planned")))</x:f>
        <x:v>Wording unresolved</x:v>
      </x:c>
      <x:c r="O103" s="15" t="str"/>
      <x:c r="P103" s="15" t="str"/>
    </x:row>
    <x:row r="104" ht="49" customHeight="1">
      <x:c r="A104" s="16" t="str">
        <x:v>IBDS</x:v>
      </x:c>
      <x:c r="B104" s="16" t="str">
        <x:v>ds-u12-003</x:v>
      </x:c>
      <x:c r="C104" s="16" t="str">
        <x:v>ds-u12-003</x:v>
      </x:c>
      <x:c r="D104" s="16" t="str">
        <x:v>U12</x:v>
      </x:c>
      <x:c r="E104" s="16" t="str">
        <x:v>Locate, select and evaluate diverse sources for relevance, reliability and bias in relation to a digital inquiry.</x:v>
      </x:c>
      <x:c r="F104" s="16" t="str">
        <x:v>Existing local target; not official IB wording</x:v>
      </x:c>
      <x:c r="G104" s="16" t="str">
        <x:v>R25</x:v>
      </x:c>
      <x:c r="H104" s="16" t="str"/>
      <x:c r="I104" s="16" t="str">
        <x:v>No</x:v>
      </x:c>
      <x:c r="J104" s="16" t="n">
        <x:v>1</x:v>
      </x:c>
      <x:c r="K104" s="16" t="str">
        <x:v>Planned this semester</x:v>
      </x:c>
      <x:c r="L104" s="16" t="n">
        <x:f>COUNTIFS('Assessment Links'!$C$5:$C$300,B104,'Assessment Links'!$D$5:$D$300,"assesses",'Assessment Links'!$E$5:$E$300,"Form")</x:f>
        <x:v>2</x:v>
      </x:c>
      <x:c r="M104" s="16" t="n">
        <x:f>COUNTIFS('Assessment Links'!$C$5:$C$300,B104,'Assessment Links'!$D$5:$D$300,"assesses",'Assessment Links'!$E$5:$E$300,"Sub")</x:f>
        <x:v>3</x:v>
      </x:c>
      <x:c r="N104" s="16" t="str">
        <x:f>IF(I104="Yes","Wording unresolved",IF(M104&gt;0,"Application planned",IF(L104&gt;0,"Practice only","No assessment planned")))</x:f>
        <x:v>Application planned</x:v>
      </x:c>
      <x:c r="O104" s="16" t="str">
        <x:v>ibds-26-s01-a2; ibds-26-s08-a1; ibds-26-s08-a2; ibds-26-s09-a1; ibds-26-s09-a2</x:v>
      </x:c>
      <x:c r="P104" s="16" t="str">
        <x:v>ibds-26-s01; ibds-26-s08; ibds-26-s09</x:v>
      </x:c>
    </x:row>
    <x:row r="105" ht="36" customHeight="1">
      <x:c r="A105" s="15" t="str">
        <x:v>IBDS</x:v>
      </x:c>
      <x:c r="B105" s="15" t="str">
        <x:v>ds-u12-004</x:v>
      </x:c>
      <x:c r="C105" s="15" t="str">
        <x:v>ds-u12-004</x:v>
      </x:c>
      <x:c r="D105" s="15" t="str">
        <x:v>U12</x:v>
      </x:c>
      <x:c r="E105" s="15" t="str">
        <x:v>Wording unresolved</x:v>
      </x:c>
      <x:c r="F105" s="15" t="str">
        <x:v>Existing local target; not official IB wording</x:v>
      </x:c>
      <x:c r="G105" s="15" t="str">
        <x:v>R25</x:v>
      </x:c>
      <x:c r="H105" s="15" t="str"/>
      <x:c r="I105" s="15" t="str">
        <x:v>Yes</x:v>
      </x:c>
      <x:c r="J105" s="15" t="str"/>
      <x:c r="K105" s="15" t="str">
        <x:v>Pending wording; not counted as planned coverage</x:v>
      </x:c>
      <x:c r="L105" s="15" t="n">
        <x:f>COUNTIFS('Assessment Links'!$C$5:$C$300,B105,'Assessment Links'!$D$5:$D$300,"assesses",'Assessment Links'!$E$5:$E$300,"Form")</x:f>
        <x:v>0</x:v>
      </x:c>
      <x:c r="M105" s="15" t="n">
        <x:f>COUNTIFS('Assessment Links'!$C$5:$C$300,B105,'Assessment Links'!$D$5:$D$300,"assesses",'Assessment Links'!$E$5:$E$300,"Sub")</x:f>
        <x:v>0</x:v>
      </x:c>
      <x:c r="N105" s="15" t="str">
        <x:f>IF(I105="Yes","Wording unresolved",IF(M105&gt;0,"Application planned",IF(L105&gt;0,"Practice only","No assessment planned")))</x:f>
        <x:v>Wording unresolved</x:v>
      </x:c>
      <x:c r="O105" s="15" t="str"/>
      <x:c r="P105" s="15" t="str"/>
    </x:row>
    <x:row r="106" ht="36" customHeight="1">
      <x:c r="A106" s="16" t="str">
        <x:v>IBDS</x:v>
      </x:c>
      <x:c r="B106" s="16" t="str">
        <x:v>ds-u12-005</x:v>
      </x:c>
      <x:c r="C106" s="16" t="str">
        <x:v>ds-u12-005</x:v>
      </x:c>
      <x:c r="D106" s="16" t="str">
        <x:v>U12</x:v>
      </x:c>
      <x:c r="E106" s="16" t="str">
        <x:v>Wording unresolved</x:v>
      </x:c>
      <x:c r="F106" s="16" t="str">
        <x:v>Existing local target; not official IB wording</x:v>
      </x:c>
      <x:c r="G106" s="16" t="str">
        <x:v>R25</x:v>
      </x:c>
      <x:c r="H106" s="16" t="str"/>
      <x:c r="I106" s="16" t="str">
        <x:v>Yes</x:v>
      </x:c>
      <x:c r="J106" s="16" t="str"/>
      <x:c r="K106" s="16" t="str">
        <x:v>Pending wording; not counted as planned coverage</x:v>
      </x:c>
      <x:c r="L106" s="16" t="n">
        <x:f>COUNTIFS('Assessment Links'!$C$5:$C$300,B106,'Assessment Links'!$D$5:$D$300,"assesses",'Assessment Links'!$E$5:$E$300,"Form")</x:f>
        <x:v>0</x:v>
      </x:c>
      <x:c r="M106" s="16" t="n">
        <x:f>COUNTIFS('Assessment Links'!$C$5:$C$300,B106,'Assessment Links'!$D$5:$D$300,"assesses",'Assessment Links'!$E$5:$E$300,"Sub")</x:f>
        <x:v>0</x:v>
      </x:c>
      <x:c r="N106" s="16" t="str">
        <x:f>IF(I106="Yes","Wording unresolved",IF(M106&gt;0,"Application planned",IF(L106&gt;0,"Practice only","No assessment planned")))</x:f>
        <x:v>Wording unresolved</x:v>
      </x:c>
      <x:c r="O106" s="16" t="str"/>
      <x:c r="P106" s="16" t="str"/>
    </x:row>
    <x:row r="107" ht="36" customHeight="1">
      <x:c r="A107" s="15" t="str">
        <x:v>IBDS</x:v>
      </x:c>
      <x:c r="B107" s="15" t="str">
        <x:v>ds-u12-006</x:v>
      </x:c>
      <x:c r="C107" s="15" t="str">
        <x:v>ds-u12-006</x:v>
      </x:c>
      <x:c r="D107" s="15" t="str">
        <x:v>U12</x:v>
      </x:c>
      <x:c r="E107" s="15" t="str">
        <x:v>Wording unresolved</x:v>
      </x:c>
      <x:c r="F107" s="15" t="str">
        <x:v>Existing local target; not official IB wording</x:v>
      </x:c>
      <x:c r="G107" s="15" t="str">
        <x:v>R25</x:v>
      </x:c>
      <x:c r="H107" s="15" t="str"/>
      <x:c r="I107" s="15" t="str">
        <x:v>Yes</x:v>
      </x:c>
      <x:c r="J107" s="15" t="str"/>
      <x:c r="K107" s="15" t="str">
        <x:v>Pending wording; not counted as planned coverage</x:v>
      </x:c>
      <x:c r="L107" s="15" t="n">
        <x:f>COUNTIFS('Assessment Links'!$C$5:$C$300,B107,'Assessment Links'!$D$5:$D$300,"assesses",'Assessment Links'!$E$5:$E$300,"Form")</x:f>
        <x:v>0</x:v>
      </x:c>
      <x:c r="M107" s="15" t="n">
        <x:f>COUNTIFS('Assessment Links'!$C$5:$C$300,B107,'Assessment Links'!$D$5:$D$300,"assesses",'Assessment Links'!$E$5:$E$300,"Sub")</x:f>
        <x:v>0</x:v>
      </x:c>
      <x:c r="N107" s="15" t="str">
        <x:f>IF(I107="Yes","Wording unresolved",IF(M107&gt;0,"Application planned",IF(L107&gt;0,"Practice only","No assessment planned")))</x:f>
        <x:v>Wording unresolved</x:v>
      </x:c>
      <x:c r="O107" s="15" t="str"/>
      <x:c r="P107" s="15" t="str"/>
    </x:row>
    <x:row r="108" ht="36" customHeight="1">
      <x:c r="A108" s="16" t="str">
        <x:v>IBDS</x:v>
      </x:c>
      <x:c r="B108" s="16" t="str">
        <x:v>ds-u12-007</x:v>
      </x:c>
      <x:c r="C108" s="16" t="str">
        <x:v>ds-u12-007</x:v>
      </x:c>
      <x:c r="D108" s="16" t="str">
        <x:v>U12</x:v>
      </x:c>
      <x:c r="E108" s="16" t="str">
        <x:v>Wording unresolved</x:v>
      </x:c>
      <x:c r="F108" s="16" t="str">
        <x:v>Existing local target; not official IB wording</x:v>
      </x:c>
      <x:c r="G108" s="16" t="str">
        <x:v>R25</x:v>
      </x:c>
      <x:c r="H108" s="16" t="str"/>
      <x:c r="I108" s="16" t="str">
        <x:v>Yes</x:v>
      </x:c>
      <x:c r="J108" s="16" t="str"/>
      <x:c r="K108" s="16" t="str">
        <x:v>Pending wording; not counted as planned coverage</x:v>
      </x:c>
      <x:c r="L108" s="16" t="n">
        <x:f>COUNTIFS('Assessment Links'!$C$5:$C$300,B108,'Assessment Links'!$D$5:$D$300,"assesses",'Assessment Links'!$E$5:$E$300,"Form")</x:f>
        <x:v>0</x:v>
      </x:c>
      <x:c r="M108" s="16" t="n">
        <x:f>COUNTIFS('Assessment Links'!$C$5:$C$300,B108,'Assessment Links'!$D$5:$D$300,"assesses",'Assessment Links'!$E$5:$E$300,"Sub")</x:f>
        <x:v>0</x:v>
      </x:c>
      <x:c r="N108" s="16" t="str">
        <x:f>IF(I108="Yes","Wording unresolved",IF(M108&gt;0,"Application planned",IF(L108&gt;0,"Practice only","No assessment planned")))</x:f>
        <x:v>Wording unresolved</x:v>
      </x:c>
      <x:c r="O108" s="16" t="str"/>
      <x:c r="P108" s="16" t="str"/>
    </x:row>
    <x:row r="109" ht="36" customHeight="1">
      <x:c r="A109" s="15" t="str">
        <x:v>IBDS</x:v>
      </x:c>
      <x:c r="B109" s="15" t="str">
        <x:v>ds-plan-ai</x:v>
      </x:c>
      <x:c r="C109" s="15" t="str">
        <x:v>ds-plan-ai</x:v>
      </x:c>
      <x:c r="D109" s="15" t="str">
        <x:v>LP</x:v>
      </x:c>
      <x:c r="E109" s="15" t="str">
        <x:v>AI mechanism and limitations</x:v>
      </x:c>
      <x:c r="F109" s="15" t="str">
        <x:v>Proposed local target; reconcile before app import</x:v>
      </x:c>
      <x:c r="G109" s="15" t="str">
        <x:v>R9</x:v>
      </x:c>
      <x:c r="H109" s="15" t="str">
        <x:v>3.6</x:v>
      </x:c>
      <x:c r="I109" s="15" t="str">
        <x:v>No</x:v>
      </x:c>
      <x:c r="J109" s="15" t="n">
        <x:v>9</x:v>
      </x:c>
      <x:c r="K109" s="15" t="str">
        <x:v>Planned this semester</x:v>
      </x:c>
      <x:c r="L109" s="15" t="n">
        <x:f>COUNTIFS('Assessment Links'!$C$5:$C$300,B109,'Assessment Links'!$D$5:$D$300,"assesses",'Assessment Links'!$E$5:$E$300,"Form")</x:f>
        <x:v>0</x:v>
      </x:c>
      <x:c r="M109" s="15" t="n">
        <x:f>COUNTIFS('Assessment Links'!$C$5:$C$300,B109,'Assessment Links'!$D$5:$D$300,"assesses",'Assessment Links'!$E$5:$E$300,"Sub")</x:f>
        <x:v>1</x:v>
      </x:c>
      <x:c r="N109" s="15" t="str">
        <x:f>IF(I109="Yes","Wording unresolved",IF(M109&gt;0,"Application planned",IF(L109&gt;0,"Practice only","No assessment planned")))</x:f>
        <x:v>Application planned</x:v>
      </x:c>
      <x:c r="O109" s="15" t="str">
        <x:v>ibds-26-s05-a2</x:v>
      </x:c>
      <x:c r="P109" s="15" t="str">
        <x:v>ibds-26-s05</x:v>
      </x:c>
    </x:row>
    <x:row r="110" ht="36" customHeight="1">
      <x:c r="A110" s="16" t="str">
        <x:v>IBDS</x:v>
      </x:c>
      <x:c r="B110" s="16" t="str">
        <x:v>ds-plan-robots</x:v>
      </x:c>
      <x:c r="C110" s="16" t="str">
        <x:v>ds-plan-robots</x:v>
      </x:c>
      <x:c r="D110" s="16" t="str">
        <x:v>LP</x:v>
      </x:c>
      <x:c r="E110" s="16" t="str">
        <x:v>Sensor decision actuator and human oversight</x:v>
      </x:c>
      <x:c r="F110" s="16" t="str">
        <x:v>Proposed local target; reconcile before app import</x:v>
      </x:c>
      <x:c r="G110" s="16" t="str">
        <x:v>R9</x:v>
      </x:c>
      <x:c r="H110" s="16" t="str">
        <x:v>3.7</x:v>
      </x:c>
      <x:c r="I110" s="16" t="str">
        <x:v>No</x:v>
      </x:c>
      <x:c r="J110" s="16" t="n">
        <x:v>9</x:v>
      </x:c>
      <x:c r="K110" s="16" t="str">
        <x:v>Planned this semester</x:v>
      </x:c>
      <x:c r="L110" s="16" t="n">
        <x:f>COUNTIFS('Assessment Links'!$C$5:$C$300,B110,'Assessment Links'!$D$5:$D$300,"assesses",'Assessment Links'!$E$5:$E$300,"Form")</x:f>
        <x:v>0</x:v>
      </x:c>
      <x:c r="M110" s="16" t="n">
        <x:f>COUNTIFS('Assessment Links'!$C$5:$C$300,B110,'Assessment Links'!$D$5:$D$300,"assesses",'Assessment Links'!$E$5:$E$300,"Sub")</x:f>
        <x:v>1</x:v>
      </x:c>
      <x:c r="N110" s="16" t="str">
        <x:f>IF(I110="Yes","Wording unresolved",IF(M110&gt;0,"Application planned",IF(L110&gt;0,"Practice only","No assessment planned")))</x:f>
        <x:v>Application planned</x:v>
      </x:c>
      <x:c r="O110" s="16" t="str">
        <x:v>ibds-26-s05-a2</x:v>
      </x:c>
      <x:c r="P110" s="16" t="str">
        <x:v>ibds-26-s05</x:v>
      </x:c>
    </x:row>
    <x:row r="111" ht="36" customHeight="1">
      <x:c r="A111" s="15" t="str">
        <x:v>IBDS</x:v>
      </x:c>
      <x:c r="B111" s="15" t="str">
        <x:v>ds-plan-contexts</x:v>
      </x:c>
      <x:c r="C111" s="15" t="str">
        <x:v>ds-plan-contexts</x:v>
      </x:c>
      <x:c r="D111" s="15" t="str">
        <x:v>LP</x:v>
      </x:c>
      <x:c r="E111" s="15" t="str">
        <x:v>Compare social economic environmental health cultural political and knowledge contexts</x:v>
      </x:c>
      <x:c r="F111" s="15" t="str">
        <x:v>Proposed local target; reconcile before app import</x:v>
      </x:c>
      <x:c r="G111" s="15" t="str">
        <x:v>R9</x:v>
      </x:c>
      <x:c r="H111" s="15" t="str">
        <x:v>4.1–4.7</x:v>
      </x:c>
      <x:c r="I111" s="15" t="str">
        <x:v>No</x:v>
      </x:c>
      <x:c r="J111" s="15" t="n">
        <x:v>13</x:v>
      </x:c>
      <x:c r="K111" s="15" t="str">
        <x:v>Planned this semester</x:v>
      </x:c>
      <x:c r="L111" s="15" t="n">
        <x:f>COUNTIFS('Assessment Links'!$C$5:$C$300,B111,'Assessment Links'!$D$5:$D$300,"assesses",'Assessment Links'!$E$5:$E$300,"Form")</x:f>
        <x:v>1</x:v>
      </x:c>
      <x:c r="M111" s="15" t="n">
        <x:f>COUNTIFS('Assessment Links'!$C$5:$C$300,B111,'Assessment Links'!$D$5:$D$300,"assesses",'Assessment Links'!$E$5:$E$300,"Sub")</x:f>
        <x:v>2</x:v>
      </x:c>
      <x:c r="N111" s="15" t="str">
        <x:f>IF(I111="Yes","Wording unresolved",IF(M111&gt;0,"Application planned",IF(L111&gt;0,"Practice only","No assessment planned")))</x:f>
        <x:v>Application planned</x:v>
      </x:c>
      <x:c r="O111" s="15" t="str">
        <x:v>ibds-26-s07-a1; ibds-26-s07-a2; ibds-26-s08-a2</x:v>
      </x:c>
      <x:c r="P111" s="15" t="str">
        <x:v>ibds-26-s07; ibds-26-s08</x:v>
      </x:c>
    </x:row>
    <x:row r="112" ht="36" customHeight="1">
      <x:c r="A112" s="16" t="str">
        <x:v>IBDS</x:v>
      </x:c>
      <x:c r="B112" s="16" t="str">
        <x:v>ds-plan-evaluation</x:v>
      </x:c>
      <x:c r="C112" s="16" t="str">
        <x:v>ds-plan-evaluation</x:v>
      </x:c>
      <x:c r="D112" s="16" t="str">
        <x:v>LP</x:v>
      </x:c>
      <x:c r="E112" s="16" t="str">
        <x:v>Weigh evidence and give a conditional judgement</x:v>
      </x:c>
      <x:c r="F112" s="16" t="str">
        <x:v>Proposed local target; reconcile before app import</x:v>
      </x:c>
      <x:c r="G112" s="16" t="str">
        <x:v>R9</x:v>
      </x:c>
      <x:c r="H112" s="16" t="str">
        <x:v>Assessment objectives</x:v>
      </x:c>
      <x:c r="I112" s="16" t="str">
        <x:v>No</x:v>
      </x:c>
      <x:c r="J112" s="16" t="n">
        <x:v>3</x:v>
      </x:c>
      <x:c r="K112" s="16" t="str">
        <x:v>Planned this semester</x:v>
      </x:c>
      <x:c r="L112" s="16" t="n">
        <x:f>COUNTIFS('Assessment Links'!$C$5:$C$300,B112,'Assessment Links'!$D$5:$D$300,"assesses",'Assessment Links'!$E$5:$E$300,"Form")</x:f>
        <x:v>1</x:v>
      </x:c>
      <x:c r="M112" s="16" t="n">
        <x:f>COUNTIFS('Assessment Links'!$C$5:$C$300,B112,'Assessment Links'!$D$5:$D$300,"assesses",'Assessment Links'!$E$5:$E$300,"Sub")</x:f>
        <x:v>4</x:v>
      </x:c>
      <x:c r="N112" s="16" t="str">
        <x:f>IF(I112="Yes","Wording unresolved",IF(M112&gt;0,"Application planned",IF(L112&gt;0,"Practice only","No assessment planned")))</x:f>
        <x:v>Application planned</x:v>
      </x:c>
      <x:c r="O112" s="16" t="str">
        <x:v>ibds-26-s02-a2; ibds-26-s05-a2; ibds-26-s07-a2; ibds-26-s09-a1; ibds-26-s09-a2</x:v>
      </x:c>
      <x:c r="P112" s="16" t="str">
        <x:v>ibds-26-s02; ibds-26-s05; ibds-26-s07; ibds-26-s09</x:v>
      </x:c>
    </x:row>
    <x:row r="113" ht="36" customHeight="1">
      <x:c r="A113" s="15" t="str">
        <x:v>IBDS</x:v>
      </x:c>
      <x:c r="B113" s="15" t="str">
        <x:v>ds-plan-synthesis</x:v>
      </x:c>
      <x:c r="C113" s="15" t="str">
        <x:v>ds-plan-synthesis</x:v>
      </x:c>
      <x:c r="D113" s="15" t="str">
        <x:v>LP</x:v>
      </x:c>
      <x:c r="E113" s="15" t="str">
        <x:v>Integrate sources into a sustained argument</x:v>
      </x:c>
      <x:c r="F113" s="15" t="str">
        <x:v>Proposed local target; reconcile before app import</x:v>
      </x:c>
      <x:c r="G113" s="15" t="str">
        <x:v>R9</x:v>
      </x:c>
      <x:c r="H113" s="15" t="str">
        <x:v>Paper 2</x:v>
      </x:c>
      <x:c r="I113" s="15" t="str">
        <x:v>No</x:v>
      </x:c>
      <x:c r="J113" s="15" t="n">
        <x:v>11</x:v>
      </x:c>
      <x:c r="K113" s="15" t="str">
        <x:v>Planned this semester</x:v>
      </x:c>
      <x:c r="L113" s="15" t="n">
        <x:f>COUNTIFS('Assessment Links'!$C$5:$C$300,B113,'Assessment Links'!$D$5:$D$300,"assesses",'Assessment Links'!$E$5:$E$300,"Form")</x:f>
        <x:v>0</x:v>
      </x:c>
      <x:c r="M113" s="15" t="n">
        <x:f>COUNTIFS('Assessment Links'!$C$5:$C$300,B113,'Assessment Links'!$D$5:$D$300,"assesses",'Assessment Links'!$E$5:$E$300,"Sub")</x:f>
        <x:v>3</x:v>
      </x:c>
      <x:c r="N113" s="15" t="str">
        <x:f>IF(I113="Yes","Wording unresolved",IF(M113&gt;0,"Application planned",IF(L113&gt;0,"Practice only","No assessment planned")))</x:f>
        <x:v>Application planned</x:v>
      </x:c>
      <x:c r="O113" s="15" t="str">
        <x:v>ibds-26-s06-a2; ibds-26-s07-a2; ibds-26-s09-a2</x:v>
      </x:c>
      <x:c r="P113" s="15" t="str">
        <x:v>ibds-26-s06; ibds-26-s07; ibds-26-s09</x:v>
      </x:c>
    </x:row>
    <x:row r="114" ht="36" customHeight="1">
      <x:c r="A114" s="16" t="str">
        <x:v>IBDS</x:v>
      </x:c>
      <x:c r="B114" s="16" t="str">
        <x:v>ds-plan-inquiry</x:v>
      </x:c>
      <x:c r="C114" s="16" t="str">
        <x:v>ds-plan-inquiry</x:v>
      </x:c>
      <x:c r="D114" s="16" t="str">
        <x:v>LP</x:v>
      </x:c>
      <x:c r="E114" s="16" t="str">
        <x:v>Frame and justify a feasible inquiry</x:v>
      </x:c>
      <x:c r="F114" s="16" t="str">
        <x:v>Proposed local target; reconcile before app import</x:v>
      </x:c>
      <x:c r="G114" s="16" t="str">
        <x:v>R9</x:v>
      </x:c>
      <x:c r="H114" s="16" t="str">
        <x:v>Inquiry project</x:v>
      </x:c>
      <x:c r="I114" s="16" t="str">
        <x:v>No</x:v>
      </x:c>
      <x:c r="J114" s="16" t="n">
        <x:v>15</x:v>
      </x:c>
      <x:c r="K114" s="16" t="str">
        <x:v>Planned this semester</x:v>
      </x:c>
      <x:c r="L114" s="16" t="n">
        <x:f>COUNTIFS('Assessment Links'!$C$5:$C$300,B114,'Assessment Links'!$D$5:$D$300,"assesses",'Assessment Links'!$E$5:$E$300,"Form")</x:f>
        <x:v>1</x:v>
      </x:c>
      <x:c r="M114" s="16" t="n">
        <x:f>COUNTIFS('Assessment Links'!$C$5:$C$300,B114,'Assessment Links'!$D$5:$D$300,"assesses",'Assessment Links'!$E$5:$E$300,"Sub")</x:f>
        <x:v>1</x:v>
      </x:c>
      <x:c r="N114" s="16" t="str">
        <x:f>IF(I114="Yes","Wording unresolved",IF(M114&gt;0,"Application planned",IF(L114&gt;0,"Practice only","No assessment planned")))</x:f>
        <x:v>Application planned</x:v>
      </x:c>
      <x:c r="O114" s="16" t="str">
        <x:v>ibds-26-s08-a1; ibds-26-s08-a2</x:v>
      </x:c>
      <x:c r="P114" s="16" t="str">
        <x:v>ibds-26-s08</x:v>
      </x:c>
    </x:row>
    <x:row r="115" ht="36" customHeight="1">
      <x:c r="A115" s="15" t="str">
        <x:v>IBDS</x:v>
      </x:c>
      <x:c r="B115" s="15" t="str">
        <x:v>ds-plan-communication</x:v>
      </x:c>
      <x:c r="C115" s="15" t="str">
        <x:v>ds-plan-communication</x:v>
      </x:c>
      <x:c r="D115" s="15" t="str">
        <x:v>LP</x:v>
      </x:c>
      <x:c r="E115" s="15" t="str">
        <x:v>Communicate an evidence-based inquiry in multiple modes</x:v>
      </x:c>
      <x:c r="F115" s="15" t="str">
        <x:v>Proposed local target; reconcile before app import</x:v>
      </x:c>
      <x:c r="G115" s="15" t="str">
        <x:v>R9</x:v>
      </x:c>
      <x:c r="H115" s="15" t="str">
        <x:v>Inquiry project</x:v>
      </x:c>
      <x:c r="I115" s="15" t="str">
        <x:v>No</x:v>
      </x:c>
      <x:c r="J115" s="15" t="n">
        <x:v>15</x:v>
      </x:c>
      <x:c r="K115" s="15" t="str">
        <x:v>Planned this semester</x:v>
      </x:c>
      <x:c r="L115" s="15" t="n">
        <x:f>COUNTIFS('Assessment Links'!$C$5:$C$300,B115,'Assessment Links'!$D$5:$D$300,"assesses",'Assessment Links'!$E$5:$E$300,"Form")</x:f>
        <x:v>1</x:v>
      </x:c>
      <x:c r="M115" s="15" t="n">
        <x:f>COUNTIFS('Assessment Links'!$C$5:$C$300,B115,'Assessment Links'!$D$5:$D$300,"assesses",'Assessment Links'!$E$5:$E$300,"Sub")</x:f>
        <x:v>2</x:v>
      </x:c>
      <x:c r="N115" s="15" t="str">
        <x:f>IF(I115="Yes","Wording unresolved",IF(M115&gt;0,"Application planned",IF(L115&gt;0,"Practice only","No assessment planned")))</x:f>
        <x:v>Application planned</x:v>
      </x:c>
      <x:c r="O115" s="15" t="str">
        <x:v>ibds-26-s08-a1; ibds-26-s08-a2; ibds-26-s09-a2</x:v>
      </x:c>
      <x:c r="P115" s="15" t="str">
        <x:v>ibds-26-s08; ibds-26-s09</x:v>
      </x:c>
    </x:row>
    <x:row r="116" ht="36" customHeight="1">
      <x:c r="A116" s="16" t="str">
        <x:v>IBDS</x:v>
      </x:c>
      <x:c r="B116" s="16" t="str">
        <x:v>ds-plan-concepts</x:v>
      </x:c>
      <x:c r="C116" s="16" t="str">
        <x:v>ds-plan-concepts</x:v>
      </x:c>
      <x:c r="D116" s="16" t="str">
        <x:v>LP</x:v>
      </x:c>
      <x:c r="E116" s="16" t="str">
        <x:v>Use change and expression alongside other concept lenses</x:v>
      </x:c>
      <x:c r="F116" s="16" t="str">
        <x:v>Proposed local target; reconcile before app import</x:v>
      </x:c>
      <x:c r="G116" s="16" t="str">
        <x:v>R9</x:v>
      </x:c>
      <x:c r="H116" s="16" t="str">
        <x:v>2.1–2.7</x:v>
      </x:c>
      <x:c r="I116" s="16" t="str">
        <x:v>No</x:v>
      </x:c>
      <x:c r="J116" s="16" t="n">
        <x:v>3</x:v>
      </x:c>
      <x:c r="K116" s="16" t="str">
        <x:v>Planned this semester</x:v>
      </x:c>
      <x:c r="L116" s="16" t="n">
        <x:f>COUNTIFS('Assessment Links'!$C$5:$C$300,B116,'Assessment Links'!$D$5:$D$300,"assesses",'Assessment Links'!$E$5:$E$300,"Form")</x:f>
        <x:v>0</x:v>
      </x:c>
      <x:c r="M116" s="16" t="n">
        <x:f>COUNTIFS('Assessment Links'!$C$5:$C$300,B116,'Assessment Links'!$D$5:$D$300,"assesses",'Assessment Links'!$E$5:$E$300,"Sub")</x:f>
        <x:v>2</x:v>
      </x:c>
      <x:c r="N116" s="16" t="str">
        <x:f>IF(I116="Yes","Wording unresolved",IF(M116&gt;0,"Application planned",IF(L116&gt;0,"Practice only","No assessment planned")))</x:f>
        <x:v>Application planned</x:v>
      </x:c>
      <x:c r="O116" s="16" t="str">
        <x:v>ibds-26-s02-a2; ibds-26-s06-a2</x:v>
      </x:c>
      <x:c r="P116" s="16" t="str">
        <x:v>ibds-26-s02; ibds-26-s06</x:v>
      </x:c>
    </x:row>
  </x:sheetData>
  <x:conditionalFormatting sqref="N5:N116">
    <x:cfRule type="containsText" dxfId="1" priority="1" operator="containsText" text="unresolved"/>
    <x:cfRule type="containsText" dxfId="2" priority="2" operator="containsText" text="No assessment"/>
  </x:conditionalFormatting>
  <x:pageMargins left="0.7" right="0.7" top="0.75" bottom="0.75" header="0.3" footer="0.3"/>
  <x:tableParts count="1">
    <x:tablePart xmlns:r="http://schemas.openxmlformats.org/officeDocument/2006/relationships" r:id="R3e8b6437752240b0"/>
  </x:tableParts>
</x:worksheet>
</file>

<file path=xl/worksheets/sheet6.xml><?xml version="1.0" encoding="utf-8"?>
<x:worksheet xmlns:x="http://schemas.openxmlformats.org/spreadsheetml/2006/main">
  <x:sheetPr>
    <x:tabColor rgb="FF708090"/>
  </x:sheetPr>
  <x:sheetViews>
    <x:sheetView showGridLines="0" workbookViewId="0"/>
  </x:sheetViews>
  <x:sheetFormatPr defaultRowHeight="15"/>
  <x:cols>
    <x:col min="1" max="1" width="97.77999877929688" hidden="0" customWidth="1"/>
  </x:cols>
  <x:sheetData>
    <x:row r="2">
      <x:c r="A2" s="36" t="str">
        <x:v>Supporting data and handoff templates</x:v>
      </x:c>
    </x:row>
    <x:row r="4" ht="28" customHeight="1">
      <x:c r="A4" s="35" t="str">
        <x:v>Assessment Links: one row per activity and outcome relationship.</x:v>
      </x:c>
    </x:row>
    <x:row r="5" ht="28" customHeight="1">
      <x:c r="A5" s="35" t="str">
        <x:v>Evidence Template: empty student-evidence fields for the proposed app contract.</x:v>
      </x:c>
    </x:row>
    <x:row r="6" ht="28" customHeight="1">
      <x:c r="A6" s="35" t="str">
        <x:v>Case Bank: verified starting sources with limits and refresh instructions.</x:v>
      </x:c>
    </x:row>
    <x:row r="7" ht="28" customHeight="1">
      <x:c r="A7" s="35" t="str">
        <x:v>Sources: research, curriculum, standards and app-inspection references.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8.890000343322754" hidden="0" customWidth="1"/>
    <x:col min="2" max="2" width="21.110000610351562" hidden="0" customWidth="1"/>
    <x:col min="3" max="3" width="30" hidden="0" customWidth="1"/>
    <x:col min="4" max="4" width="11.109999656677246" hidden="0" customWidth="1"/>
    <x:col min="5" max="5" width="8.890000343322754" hidden="0" customWidth="1"/>
    <x:col min="6" max="6" width="16.670000076293945" hidden="0" customWidth="1"/>
    <x:col min="7" max="7" width="50" hidden="0" customWidth="1"/>
    <x:col min="8" max="8" width="20" hidden="0" customWidth="1"/>
    <x:col min="9" max="9" width="11.109999656677246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</x:row>
    <x:row r="2">
      <x:c r="A2" s="4" t="str">
        <x:v>Activity to outcome relationships</x:v>
      </x:c>
      <x:c r="B2" s="2"/>
      <x:c r="C2" s="2"/>
      <x:c r="D2" s="2"/>
      <x:c r="E2" s="2"/>
      <x:c r="F2" s="2"/>
      <x:c r="G2" s="2"/>
      <x:c r="H2" s="2"/>
      <x:c r="I2" s="2"/>
    </x:row>
    <x:row r="3">
      <x:c r="A3" s="6" t="str">
        <x:v>Touches supports curriculum planning. Assesses identifies deliberate evidence collection; the three methods are options, not three grades.</x:v>
      </x:c>
      <x:c r="B3" s="2"/>
      <x:c r="C3" s="2"/>
      <x:c r="D3" s="2"/>
      <x:c r="E3" s="2"/>
      <x:c r="F3" s="2"/>
      <x:c r="G3" s="2"/>
      <x:c r="H3" s="2"/>
      <x:c r="I3" s="2"/>
    </x:row>
    <x:row r="4" ht="32" customHeight="1">
      <x:c r="A4" s="11" t="str">
        <x:v>Course</x:v>
      </x:c>
      <x:c r="B4" s="12" t="str">
        <x:v>Activity ID</x:v>
      </x:c>
      <x:c r="C4" s="12" t="str">
        <x:v>Outcome ID</x:v>
      </x:c>
      <x:c r="D4" s="12" t="str">
        <x:v>Relationship</x:v>
      </x:c>
      <x:c r="E4" s="12" t="str">
        <x:v>Purpose</x:v>
      </x:c>
      <x:c r="F4" s="12" t="str">
        <x:v>Available evidence methods</x:v>
      </x:c>
      <x:c r="G4" s="12" t="str">
        <x:v>Criterion / outcome prompt</x:v>
      </x:c>
      <x:c r="H4" s="12" t="str">
        <x:v>Condition</x:v>
      </x:c>
      <x:c r="I4" s="13" t="str">
        <x:v>Planned week</x:v>
      </x:c>
    </x:row>
    <x:row r="5" ht="36" customHeight="1">
      <x:c r="A5" s="15" t="str">
        <x:v>IBDS</x:v>
      </x:c>
      <x:c r="B5" s="15" t="str">
        <x:v>ibds-26-s01-a1</x:v>
      </x:c>
      <x:c r="C5" s="15" t="str">
        <x:v>ds-u01-001</x:v>
      </x:c>
      <x:c r="D5" s="15" t="str">
        <x:v>assesses</x:v>
      </x:c>
      <x:c r="E5" s="15" t="str">
        <x:v>Form</x:v>
      </x:c>
      <x:c r="F5" s="15" t="str">
        <x:v>Pro; Obs; Con</x:v>
      </x:c>
      <x:c r="G5" s="15" t="str">
        <x:v>Explain that 'digital society' is a contested concept with multiple interpretations.</x:v>
      </x:c>
      <x:c r="H5" s="15" t="str">
        <x:v>Guided</x:v>
      </x:c>
      <x:c r="I5" s="15" t="n">
        <x:v>1</x:v>
      </x:c>
    </x:row>
    <x:row r="6" ht="36" customHeight="1">
      <x:c r="A6" s="16" t="str">
        <x:v>IBDS</x:v>
      </x:c>
      <x:c r="B6" s="16" t="str">
        <x:v>ibds-26-s01-a1</x:v>
      </x:c>
      <x:c r="C6" s="16" t="str">
        <x:v>ds-u02-003</x:v>
      </x:c>
      <x:c r="D6" s="16" t="str">
        <x:v>assesses</x:v>
      </x:c>
      <x:c r="E6" s="16" t="str">
        <x:v>Form</x:v>
      </x:c>
      <x:c r="F6" s="16" t="str">
        <x:v>Pro; Obs; Con</x:v>
      </x:c>
      <x:c r="G6" s="16" t="str">
        <x:v>Explain how digital systems can redistribute or concentrate power among individuals, organizations and states.</x:v>
      </x:c>
      <x:c r="H6" s="16" t="str">
        <x:v>Guided</x:v>
      </x:c>
      <x:c r="I6" s="16" t="n">
        <x:v>1</x:v>
      </x:c>
    </x:row>
    <x:row r="7" ht="36" customHeight="1">
      <x:c r="A7" s="15" t="str">
        <x:v>IBDS</x:v>
      </x:c>
      <x:c r="B7" s="15" t="str">
        <x:v>ibds-26-s01-a1</x:v>
      </x:c>
      <x:c r="C7" s="15" t="str">
        <x:v>ds-u02-005</x:v>
      </x:c>
      <x:c r="D7" s="15" t="str">
        <x:v>assesses</x:v>
      </x:c>
      <x:c r="E7" s="15" t="str">
        <x:v>Form</x:v>
      </x:c>
      <x:c r="F7" s="15" t="str">
        <x:v>Pro; Obs; Con</x:v>
      </x:c>
      <x:c r="G7" s="15" t="str">
        <x:v>Explain systems thinking and how digital systems interact with other systems.</x:v>
      </x:c>
      <x:c r="H7" s="15" t="str">
        <x:v>Guided</x:v>
      </x:c>
      <x:c r="I7" s="15" t="n">
        <x:v>1</x:v>
      </x:c>
    </x:row>
    <x:row r="8" ht="36" customHeight="1">
      <x:c r="A8" s="16" t="str">
        <x:v>IBDS</x:v>
      </x:c>
      <x:c r="B8" s="16" t="str">
        <x:v>ibds-26-s01-a1</x:v>
      </x:c>
      <x:c r="C8" s="16" t="str">
        <x:v>ds-u02-006</x:v>
      </x:c>
      <x:c r="D8" s="16" t="str">
        <x:v>touches</x:v>
      </x:c>
      <x:c r="E8" s="16" t="str">
        <x:v>Form</x:v>
      </x:c>
      <x:c r="F8" s="16" t="str">
        <x:v>Pro; Obs; Con</x:v>
      </x:c>
      <x:c r="G8" s="16" t="str">
        <x:v>Explain how values and ethics are embedded in the design and use of digital systems.</x:v>
      </x:c>
      <x:c r="H8" s="16" t="str">
        <x:v>Guided</x:v>
      </x:c>
      <x:c r="I8" s="16" t="n">
        <x:v>1</x:v>
      </x:c>
    </x:row>
    <x:row r="9" ht="36" customHeight="1">
      <x:c r="A9" s="15" t="str">
        <x:v>IBDS</x:v>
      </x:c>
      <x:c r="B9" s="15" t="str">
        <x:v>ibds-26-s01-a1</x:v>
      </x:c>
      <x:c r="C9" s="15" t="str">
        <x:v>ds-u03-006</x:v>
      </x:c>
      <x:c r="D9" s="15" t="str">
        <x:v>touches</x:v>
      </x:c>
      <x:c r="E9" s="15" t="str">
        <x:v>Form</x:v>
      </x:c>
      <x:c r="F9" s="15" t="str">
        <x:v>Pro; Obs; Con</x:v>
      </x:c>
      <x:c r="G9" s="15" t="str">
        <x:v>Analyse privacy, consent and surveillance issues connected to data collection and use.</x:v>
      </x:c>
      <x:c r="H9" s="15" t="str">
        <x:v>Guided</x:v>
      </x:c>
      <x:c r="I9" s="15" t="n">
        <x:v>1</x:v>
      </x:c>
    </x:row>
    <x:row r="10" ht="36" customHeight="1">
      <x:c r="A10" s="16" t="str">
        <x:v>IBDS</x:v>
      </x:c>
      <x:c r="B10" s="16" t="str">
        <x:v>ibds-26-s01-a1</x:v>
      </x:c>
      <x:c r="C10" s="16" t="str">
        <x:v>ds-u12-003</x:v>
      </x:c>
      <x:c r="D10" s="16" t="str">
        <x:v>touches</x:v>
      </x:c>
      <x:c r="E10" s="16" t="str">
        <x:v>Form</x:v>
      </x:c>
      <x:c r="F10" s="16" t="str">
        <x:v>Pro; Obs; Con</x:v>
      </x:c>
      <x:c r="G10" s="16" t="str">
        <x:v>Locate, select and evaluate diverse sources for relevance, reliability and bias in relation to a digital inquiry.</x:v>
      </x:c>
      <x:c r="H10" s="16" t="str">
        <x:v>Guided</x:v>
      </x:c>
      <x:c r="I10" s="16" t="n">
        <x:v>1</x:v>
      </x:c>
    </x:row>
    <x:row r="11" ht="36" customHeight="1">
      <x:c r="A11" s="15" t="str">
        <x:v>IBDS</x:v>
      </x:c>
      <x:c r="B11" s="15" t="str">
        <x:v>ibds-26-s01-a2</x:v>
      </x:c>
      <x:c r="C11" s="15" t="str">
        <x:v>ds-u01-001</x:v>
      </x:c>
      <x:c r="D11" s="15" t="str">
        <x:v>assesses</x:v>
      </x:c>
      <x:c r="E11" s="15" t="str">
        <x:v>Sub</x:v>
      </x:c>
      <x:c r="F11" s="15" t="str">
        <x:v>Pro; Obs; Con</x:v>
      </x:c>
      <x:c r="G11" s="15" t="str">
        <x:v>Explain that 'digital society' is a contested concept with multiple interpretations.</x:v>
      </x:c>
      <x:c r="H11" s="15" t="str">
        <x:v>Independent with transfer check</x:v>
      </x:c>
      <x:c r="I11" s="15" t="n">
        <x:v>2</x:v>
      </x:c>
    </x:row>
    <x:row r="12" ht="36" customHeight="1">
      <x:c r="A12" s="16" t="str">
        <x:v>IBDS</x:v>
      </x:c>
      <x:c r="B12" s="16" t="str">
        <x:v>ibds-26-s01-a2</x:v>
      </x:c>
      <x:c r="C12" s="16" t="str">
        <x:v>ds-u02-003</x:v>
      </x:c>
      <x:c r="D12" s="16" t="str">
        <x:v>assesses</x:v>
      </x:c>
      <x:c r="E12" s="16" t="str">
        <x:v>Sub</x:v>
      </x:c>
      <x:c r="F12" s="16" t="str">
        <x:v>Pro; Obs; Con</x:v>
      </x:c>
      <x:c r="G12" s="16" t="str">
        <x:v>Explain how digital systems can redistribute or concentrate power among individuals, organizations and states.</x:v>
      </x:c>
      <x:c r="H12" s="16" t="str">
        <x:v>Independent with transfer check</x:v>
      </x:c>
      <x:c r="I12" s="16" t="n">
        <x:v>2</x:v>
      </x:c>
    </x:row>
    <x:row r="13" ht="36" customHeight="1">
      <x:c r="A13" s="15" t="str">
        <x:v>IBDS</x:v>
      </x:c>
      <x:c r="B13" s="15" t="str">
        <x:v>ibds-26-s01-a2</x:v>
      </x:c>
      <x:c r="C13" s="15" t="str">
        <x:v>ds-u02-005</x:v>
      </x:c>
      <x:c r="D13" s="15" t="str">
        <x:v>assesses</x:v>
      </x:c>
      <x:c r="E13" s="15" t="str">
        <x:v>Sub</x:v>
      </x:c>
      <x:c r="F13" s="15" t="str">
        <x:v>Pro; Obs; Con</x:v>
      </x:c>
      <x:c r="G13" s="15" t="str">
        <x:v>Explain systems thinking and how digital systems interact with other systems.</x:v>
      </x:c>
      <x:c r="H13" s="15" t="str">
        <x:v>Independent with transfer check</x:v>
      </x:c>
      <x:c r="I13" s="15" t="n">
        <x:v>2</x:v>
      </x:c>
    </x:row>
    <x:row r="14" ht="36" customHeight="1">
      <x:c r="A14" s="16" t="str">
        <x:v>IBDS</x:v>
      </x:c>
      <x:c r="B14" s="16" t="str">
        <x:v>ibds-26-s01-a2</x:v>
      </x:c>
      <x:c r="C14" s="16" t="str">
        <x:v>ds-u02-006</x:v>
      </x:c>
      <x:c r="D14" s="16" t="str">
        <x:v>assesses</x:v>
      </x:c>
      <x:c r="E14" s="16" t="str">
        <x:v>Sub</x:v>
      </x:c>
      <x:c r="F14" s="16" t="str">
        <x:v>Pro; Obs; Con</x:v>
      </x:c>
      <x:c r="G14" s="16" t="str">
        <x:v>Explain how values and ethics are embedded in the design and use of digital systems.</x:v>
      </x:c>
      <x:c r="H14" s="16" t="str">
        <x:v>Independent with transfer check</x:v>
      </x:c>
      <x:c r="I14" s="16" t="n">
        <x:v>2</x:v>
      </x:c>
    </x:row>
    <x:row r="15" ht="36" customHeight="1">
      <x:c r="A15" s="15" t="str">
        <x:v>IBDS</x:v>
      </x:c>
      <x:c r="B15" s="15" t="str">
        <x:v>ibds-26-s01-a2</x:v>
      </x:c>
      <x:c r="C15" s="15" t="str">
        <x:v>ds-u03-006</x:v>
      </x:c>
      <x:c r="D15" s="15" t="str">
        <x:v>assesses</x:v>
      </x:c>
      <x:c r="E15" s="15" t="str">
        <x:v>Sub</x:v>
      </x:c>
      <x:c r="F15" s="15" t="str">
        <x:v>Pro; Obs; Con</x:v>
      </x:c>
      <x:c r="G15" s="15" t="str">
        <x:v>Analyse privacy, consent and surveillance issues connected to data collection and use.</x:v>
      </x:c>
      <x:c r="H15" s="15" t="str">
        <x:v>Independent with transfer check</x:v>
      </x:c>
      <x:c r="I15" s="15" t="n">
        <x:v>2</x:v>
      </x:c>
    </x:row>
    <x:row r="16" ht="36" customHeight="1">
      <x:c r="A16" s="16" t="str">
        <x:v>IBDS</x:v>
      </x:c>
      <x:c r="B16" s="16" t="str">
        <x:v>ibds-26-s01-a2</x:v>
      </x:c>
      <x:c r="C16" s="16" t="str">
        <x:v>ds-u12-003</x:v>
      </x:c>
      <x:c r="D16" s="16" t="str">
        <x:v>assesses</x:v>
      </x:c>
      <x:c r="E16" s="16" t="str">
        <x:v>Sub</x:v>
      </x:c>
      <x:c r="F16" s="16" t="str">
        <x:v>Pro; Obs; Con</x:v>
      </x:c>
      <x:c r="G16" s="16" t="str">
        <x:v>Locate, select and evaluate diverse sources for relevance, reliability and bias in relation to a digital inquiry.</x:v>
      </x:c>
      <x:c r="H16" s="16" t="str">
        <x:v>Independent with transfer check</x:v>
      </x:c>
      <x:c r="I16" s="16" t="n">
        <x:v>2</x:v>
      </x:c>
    </x:row>
    <x:row r="17" ht="36" customHeight="1">
      <x:c r="A17" s="15" t="str">
        <x:v>IBDS</x:v>
      </x:c>
      <x:c r="B17" s="15" t="str">
        <x:v>ibds-26-s02-a1</x:v>
      </x:c>
      <x:c r="C17" s="15" t="str">
        <x:v>ds-u02-002</x:v>
      </x:c>
      <x:c r="D17" s="15" t="str">
        <x:v>assesses</x:v>
      </x:c>
      <x:c r="E17" s="15" t="str">
        <x:v>Form</x:v>
      </x:c>
      <x:c r="F17" s="15" t="str">
        <x:v>Pro; Obs; Con</x:v>
      </x:c>
      <x:c r="G17" s="15" t="str">
        <x:v>Explain the concept of identity and how digital systems can enable, constrain or reshape identities.</x:v>
      </x:c>
      <x:c r="H17" s="15" t="str">
        <x:v>Guided</x:v>
      </x:c>
      <x:c r="I17" s="15" t="n">
        <x:v>3</x:v>
      </x:c>
    </x:row>
    <x:row r="18" ht="36" customHeight="1">
      <x:c r="A18" s="16" t="str">
        <x:v>IBDS</x:v>
      </x:c>
      <x:c r="B18" s="16" t="str">
        <x:v>ibds-26-s02-a1</x:v>
      </x:c>
      <x:c r="C18" s="16" t="str">
        <x:v>ds-u02-006</x:v>
      </x:c>
      <x:c r="D18" s="16" t="str">
        <x:v>assesses</x:v>
      </x:c>
      <x:c r="E18" s="16" t="str">
        <x:v>Form</x:v>
      </x:c>
      <x:c r="F18" s="16" t="str">
        <x:v>Pro; Obs; Con</x:v>
      </x:c>
      <x:c r="G18" s="16" t="str">
        <x:v>Explain how values and ethics are embedded in the design and use of digital systems.</x:v>
      </x:c>
      <x:c r="H18" s="16" t="str">
        <x:v>Guided</x:v>
      </x:c>
      <x:c r="I18" s="16" t="n">
        <x:v>3</x:v>
      </x:c>
    </x:row>
    <x:row r="19" ht="36" customHeight="1">
      <x:c r="A19" s="15" t="str">
        <x:v>IBDS</x:v>
      </x:c>
      <x:c r="B19" s="15" t="str">
        <x:v>ibds-26-s02-a1</x:v>
      </x:c>
      <x:c r="C19" s="15" t="str">
        <x:v>ds-u03-003</x:v>
      </x:c>
      <x:c r="D19" s="15" t="str">
        <x:v>assesses</x:v>
      </x:c>
      <x:c r="E19" s="15" t="str">
        <x:v>Form</x:v>
      </x:c>
      <x:c r="F19" s="15" t="str">
        <x:v>Pro; Obs; Con</x:v>
      </x:c>
      <x:c r="G19" s="15" t="str">
        <x:v>Distinguish between different types of data (for example, personal vs non-personal, structured vs unstructured).</x:v>
      </x:c>
      <x:c r="H19" s="15" t="str">
        <x:v>Guided</x:v>
      </x:c>
      <x:c r="I19" s="15" t="n">
        <x:v>3</x:v>
      </x:c>
    </x:row>
    <x:row r="20" ht="36" customHeight="1">
      <x:c r="A20" s="16" t="str">
        <x:v>IBDS</x:v>
      </x:c>
      <x:c r="B20" s="16" t="str">
        <x:v>ibds-26-s02-a1</x:v>
      </x:c>
      <x:c r="C20" s="16" t="str">
        <x:v>ds-u03-006</x:v>
      </x:c>
      <x:c r="D20" s="16" t="str">
        <x:v>touches</x:v>
      </x:c>
      <x:c r="E20" s="16" t="str">
        <x:v>Form</x:v>
      </x:c>
      <x:c r="F20" s="16" t="str">
        <x:v>Pro; Obs; Con</x:v>
      </x:c>
      <x:c r="G20" s="16" t="str">
        <x:v>Analyse privacy, consent and surveillance issues connected to data collection and use.</x:v>
      </x:c>
      <x:c r="H20" s="16" t="str">
        <x:v>Guided</x:v>
      </x:c>
      <x:c r="I20" s="16" t="n">
        <x:v>3</x:v>
      </x:c>
    </x:row>
    <x:row r="21" ht="28" customHeight="1">
      <x:c r="A21" s="15" t="str">
        <x:v>IBDS</x:v>
      </x:c>
      <x:c r="B21" s="15" t="str">
        <x:v>ibds-26-s02-a1</x:v>
      </x:c>
      <x:c r="C21" s="15" t="str">
        <x:v>ds-plan-evaluation</x:v>
      </x:c>
      <x:c r="D21" s="15" t="str">
        <x:v>touches</x:v>
      </x:c>
      <x:c r="E21" s="15" t="str">
        <x:v>Form</x:v>
      </x:c>
      <x:c r="F21" s="15" t="str">
        <x:v>Pro; Obs; Con</x:v>
      </x:c>
      <x:c r="G21" s="15" t="str">
        <x:v>Weigh evidence and give a conditional judgement</x:v>
      </x:c>
      <x:c r="H21" s="15" t="str">
        <x:v>Guided</x:v>
      </x:c>
      <x:c r="I21" s="15" t="n">
        <x:v>3</x:v>
      </x:c>
    </x:row>
    <x:row r="22" ht="28" customHeight="1">
      <x:c r="A22" s="16" t="str">
        <x:v>IBDS</x:v>
      </x:c>
      <x:c r="B22" s="16" t="str">
        <x:v>ibds-26-s02-a1</x:v>
      </x:c>
      <x:c r="C22" s="16" t="str">
        <x:v>ds-plan-concepts</x:v>
      </x:c>
      <x:c r="D22" s="16" t="str">
        <x:v>touches</x:v>
      </x:c>
      <x:c r="E22" s="16" t="str">
        <x:v>Form</x:v>
      </x:c>
      <x:c r="F22" s="16" t="str">
        <x:v>Pro; Obs; Con</x:v>
      </x:c>
      <x:c r="G22" s="16" t="str">
        <x:v>Use change and expression alongside other concept lenses</x:v>
      </x:c>
      <x:c r="H22" s="16" t="str">
        <x:v>Guided</x:v>
      </x:c>
      <x:c r="I22" s="16" t="n">
        <x:v>3</x:v>
      </x:c>
    </x:row>
    <x:row r="23" ht="36" customHeight="1">
      <x:c r="A23" s="15" t="str">
        <x:v>IBDS</x:v>
      </x:c>
      <x:c r="B23" s="15" t="str">
        <x:v>ibds-26-s02-a2</x:v>
      </x:c>
      <x:c r="C23" s="15" t="str">
        <x:v>ds-u02-002</x:v>
      </x:c>
      <x:c r="D23" s="15" t="str">
        <x:v>assesses</x:v>
      </x:c>
      <x:c r="E23" s="15" t="str">
        <x:v>Sub</x:v>
      </x:c>
      <x:c r="F23" s="15" t="str">
        <x:v>Pro; Obs; Con</x:v>
      </x:c>
      <x:c r="G23" s="15" t="str">
        <x:v>Explain the concept of identity and how digital systems can enable, constrain or reshape identities.</x:v>
      </x:c>
      <x:c r="H23" s="15" t="str">
        <x:v>Independent with transfer check</x:v>
      </x:c>
      <x:c r="I23" s="15" t="n">
        <x:v>4</x:v>
      </x:c>
    </x:row>
    <x:row r="24" ht="36" customHeight="1">
      <x:c r="A24" s="16" t="str">
        <x:v>IBDS</x:v>
      </x:c>
      <x:c r="B24" s="16" t="str">
        <x:v>ibds-26-s02-a2</x:v>
      </x:c>
      <x:c r="C24" s="16" t="str">
        <x:v>ds-u02-006</x:v>
      </x:c>
      <x:c r="D24" s="16" t="str">
        <x:v>assesses</x:v>
      </x:c>
      <x:c r="E24" s="16" t="str">
        <x:v>Sub</x:v>
      </x:c>
      <x:c r="F24" s="16" t="str">
        <x:v>Pro; Obs; Con</x:v>
      </x:c>
      <x:c r="G24" s="16" t="str">
        <x:v>Explain how values and ethics are embedded in the design and use of digital systems.</x:v>
      </x:c>
      <x:c r="H24" s="16" t="str">
        <x:v>Independent with transfer check</x:v>
      </x:c>
      <x:c r="I24" s="16" t="n">
        <x:v>4</x:v>
      </x:c>
    </x:row>
    <x:row r="25" ht="36" customHeight="1">
      <x:c r="A25" s="15" t="str">
        <x:v>IBDS</x:v>
      </x:c>
      <x:c r="B25" s="15" t="str">
        <x:v>ibds-26-s02-a2</x:v>
      </x:c>
      <x:c r="C25" s="15" t="str">
        <x:v>ds-u03-003</x:v>
      </x:c>
      <x:c r="D25" s="15" t="str">
        <x:v>assesses</x:v>
      </x:c>
      <x:c r="E25" s="15" t="str">
        <x:v>Sub</x:v>
      </x:c>
      <x:c r="F25" s="15" t="str">
        <x:v>Pro; Obs; Con</x:v>
      </x:c>
      <x:c r="G25" s="15" t="str">
        <x:v>Distinguish between different types of data (for example, personal vs non-personal, structured vs unstructured).</x:v>
      </x:c>
      <x:c r="H25" s="15" t="str">
        <x:v>Independent with transfer check</x:v>
      </x:c>
      <x:c r="I25" s="15" t="n">
        <x:v>4</x:v>
      </x:c>
    </x:row>
    <x:row r="26" ht="36" customHeight="1">
      <x:c r="A26" s="16" t="str">
        <x:v>IBDS</x:v>
      </x:c>
      <x:c r="B26" s="16" t="str">
        <x:v>ibds-26-s02-a2</x:v>
      </x:c>
      <x:c r="C26" s="16" t="str">
        <x:v>ds-u03-006</x:v>
      </x:c>
      <x:c r="D26" s="16" t="str">
        <x:v>assesses</x:v>
      </x:c>
      <x:c r="E26" s="16" t="str">
        <x:v>Sub</x:v>
      </x:c>
      <x:c r="F26" s="16" t="str">
        <x:v>Pro; Obs; Con</x:v>
      </x:c>
      <x:c r="G26" s="16" t="str">
        <x:v>Analyse privacy, consent and surveillance issues connected to data collection and use.</x:v>
      </x:c>
      <x:c r="H26" s="16" t="str">
        <x:v>Independent with transfer check</x:v>
      </x:c>
      <x:c r="I26" s="16" t="n">
        <x:v>4</x:v>
      </x:c>
    </x:row>
    <x:row r="27" ht="36" customHeight="1">
      <x:c r="A27" s="15" t="str">
        <x:v>IBDS</x:v>
      </x:c>
      <x:c r="B27" s="15" t="str">
        <x:v>ibds-26-s02-a2</x:v>
      </x:c>
      <x:c r="C27" s="15" t="str">
        <x:v>ds-plan-evaluation</x:v>
      </x:c>
      <x:c r="D27" s="15" t="str">
        <x:v>assesses</x:v>
      </x:c>
      <x:c r="E27" s="15" t="str">
        <x:v>Sub</x:v>
      </x:c>
      <x:c r="F27" s="15" t="str">
        <x:v>Pro; Obs; Con</x:v>
      </x:c>
      <x:c r="G27" s="15" t="str">
        <x:v>Weigh evidence and give a conditional judgement</x:v>
      </x:c>
      <x:c r="H27" s="15" t="str">
        <x:v>Independent with transfer check</x:v>
      </x:c>
      <x:c r="I27" s="15" t="n">
        <x:v>4</x:v>
      </x:c>
    </x:row>
    <x:row r="28" ht="36" customHeight="1">
      <x:c r="A28" s="16" t="str">
        <x:v>IBDS</x:v>
      </x:c>
      <x:c r="B28" s="16" t="str">
        <x:v>ibds-26-s02-a2</x:v>
      </x:c>
      <x:c r="C28" s="16" t="str">
        <x:v>ds-plan-concepts</x:v>
      </x:c>
      <x:c r="D28" s="16" t="str">
        <x:v>assesses</x:v>
      </x:c>
      <x:c r="E28" s="16" t="str">
        <x:v>Sub</x:v>
      </x:c>
      <x:c r="F28" s="16" t="str">
        <x:v>Pro; Obs; Con</x:v>
      </x:c>
      <x:c r="G28" s="16" t="str">
        <x:v>Use change and expression alongside other concept lenses</x:v>
      </x:c>
      <x:c r="H28" s="16" t="str">
        <x:v>Independent with transfer check</x:v>
      </x:c>
      <x:c r="I28" s="16" t="n">
        <x:v>4</x:v>
      </x:c>
    </x:row>
    <x:row r="29" ht="36" customHeight="1">
      <x:c r="A29" s="15" t="str">
        <x:v>IBDS</x:v>
      </x:c>
      <x:c r="B29" s="15" t="str">
        <x:v>ibds-26-s03-a1</x:v>
      </x:c>
      <x:c r="C29" s="15" t="str">
        <x:v>ds-u03-001</x:v>
      </x:c>
      <x:c r="D29" s="15" t="str">
        <x:v>assesses</x:v>
      </x:c>
      <x:c r="E29" s="15" t="str">
        <x:v>Form</x:v>
      </x:c>
      <x:c r="F29" s="15" t="str">
        <x:v>Pro; Obs; Con</x:v>
      </x:c>
      <x:c r="G29" s="15" t="str">
        <x:v>Explain how data is generated by individuals, organizations and devices (for example, sensors, user activity, transactions).</x:v>
      </x:c>
      <x:c r="H29" s="15" t="str">
        <x:v>Guided</x:v>
      </x:c>
      <x:c r="I29" s="15" t="n">
        <x:v>5</x:v>
      </x:c>
    </x:row>
    <x:row r="30" ht="36" customHeight="1">
      <x:c r="A30" s="16" t="str">
        <x:v>IBDS</x:v>
      </x:c>
      <x:c r="B30" s="16" t="str">
        <x:v>ibds-26-s03-a1</x:v>
      </x:c>
      <x:c r="C30" s="16" t="str">
        <x:v>ds-u03-002</x:v>
      </x:c>
      <x:c r="D30" s="16" t="str">
        <x:v>assesses</x:v>
      </x:c>
      <x:c r="E30" s="16" t="str">
        <x:v>Form</x:v>
      </x:c>
      <x:c r="F30" s="16" t="str">
        <x:v>Pro; Obs; Con</x:v>
      </x:c>
      <x:c r="G30" s="16" t="str">
        <x:v>Explain how data is collected, stored and processed in digital systems.</x:v>
      </x:c>
      <x:c r="H30" s="16" t="str">
        <x:v>Guided</x:v>
      </x:c>
      <x:c r="I30" s="16" t="n">
        <x:v>5</x:v>
      </x:c>
    </x:row>
    <x:row r="31" ht="36" customHeight="1">
      <x:c r="A31" s="15" t="str">
        <x:v>IBDS</x:v>
      </x:c>
      <x:c r="B31" s="15" t="str">
        <x:v>ibds-26-s03-a1</x:v>
      </x:c>
      <x:c r="C31" s="15" t="str">
        <x:v>ds-u03-004</x:v>
      </x:c>
      <x:c r="D31" s="15" t="str">
        <x:v>assesses</x:v>
      </x:c>
      <x:c r="E31" s="15" t="str">
        <x:v>Form</x:v>
      </x:c>
      <x:c r="F31" s="15" t="str">
        <x:v>Pro; Obs; Con</x:v>
      </x:c>
      <x:c r="G31" s="15" t="str">
        <x:v>Explain how data can be aggregated, analysed and visualized to support decision-making.</x:v>
      </x:c>
      <x:c r="H31" s="15" t="str">
        <x:v>Guided</x:v>
      </x:c>
      <x:c r="I31" s="15" t="n">
        <x:v>5</x:v>
      </x:c>
    </x:row>
    <x:row r="32" ht="36" customHeight="1">
      <x:c r="A32" s="16" t="str">
        <x:v>IBDS</x:v>
      </x:c>
      <x:c r="B32" s="16" t="str">
        <x:v>ibds-26-s03-a1</x:v>
      </x:c>
      <x:c r="C32" s="16" t="str">
        <x:v>ds-u03-005</x:v>
      </x:c>
      <x:c r="D32" s="16" t="str">
        <x:v>touches</x:v>
      </x:c>
      <x:c r="E32" s="16" t="str">
        <x:v>Form</x:v>
      </x:c>
      <x:c r="F32" s="16" t="str">
        <x:v>Pro; Obs; Con</x:v>
      </x:c>
      <x:c r="G32" s="16" t="str">
        <x:v>Explain the concept of big data and how it can create both opportunities and risks.</x:v>
      </x:c>
      <x:c r="H32" s="16" t="str">
        <x:v>Guided</x:v>
      </x:c>
      <x:c r="I32" s="16" t="n">
        <x:v>5</x:v>
      </x:c>
    </x:row>
    <x:row r="33" ht="28" customHeight="1">
      <x:c r="A33" s="15" t="str">
        <x:v>IBDS</x:v>
      </x:c>
      <x:c r="B33" s="15" t="str">
        <x:v>ibds-26-s03-a1</x:v>
      </x:c>
      <x:c r="C33" s="15" t="str">
        <x:v>ds-u04-001</x:v>
      </x:c>
      <x:c r="D33" s="15" t="str">
        <x:v>touches</x:v>
      </x:c>
      <x:c r="E33" s="15" t="str">
        <x:v>Form</x:v>
      </x:c>
      <x:c r="F33" s="15" t="str">
        <x:v>Pro; Obs; Con</x:v>
      </x:c>
      <x:c r="G33" s="15" t="str">
        <x:v>Explain what an algorithm is in the context of digital systems.</x:v>
      </x:c>
      <x:c r="H33" s="15" t="str">
        <x:v>Guided</x:v>
      </x:c>
      <x:c r="I33" s="15" t="n">
        <x:v>5</x:v>
      </x:c>
    </x:row>
    <x:row r="34" ht="36" customHeight="1">
      <x:c r="A34" s="16" t="str">
        <x:v>IBDS</x:v>
      </x:c>
      <x:c r="B34" s="16" t="str">
        <x:v>ibds-26-s03-a1</x:v>
      </x:c>
      <x:c r="C34" s="16" t="str">
        <x:v>ds-u04-002</x:v>
      </x:c>
      <x:c r="D34" s="16" t="str">
        <x:v>touches</x:v>
      </x:c>
      <x:c r="E34" s="16" t="str">
        <x:v>Form</x:v>
      </x:c>
      <x:c r="F34" s="16" t="str">
        <x:v>Pro; Obs; Con</x:v>
      </x:c>
      <x:c r="G34" s="16" t="str">
        <x:v>Explain how algorithms are used to search, filter, rank and recommend content.</x:v>
      </x:c>
      <x:c r="H34" s="16" t="str">
        <x:v>Guided</x:v>
      </x:c>
      <x:c r="I34" s="16" t="n">
        <x:v>5</x:v>
      </x:c>
    </x:row>
    <x:row r="35" ht="36" customHeight="1">
      <x:c r="A35" s="15" t="str">
        <x:v>IBDS</x:v>
      </x:c>
      <x:c r="B35" s="15" t="str">
        <x:v>ibds-26-s03-a1</x:v>
      </x:c>
      <x:c r="C35" s="15" t="str">
        <x:v>ds-u04-003</x:v>
      </x:c>
      <x:c r="D35" s="15" t="str">
        <x:v>touches</x:v>
      </x:c>
      <x:c r="E35" s="15" t="str">
        <x:v>Form</x:v>
      </x:c>
      <x:c r="F35" s="15" t="str">
        <x:v>Pro; Obs; Con</x:v>
      </x:c>
      <x:c r="G35" s="15" t="str">
        <x:v>Explain how machine learning systems can learn patterns from data to make predictions or classifications.</x:v>
      </x:c>
      <x:c r="H35" s="15" t="str">
        <x:v>Guided</x:v>
      </x:c>
      <x:c r="I35" s="15" t="n">
        <x:v>5</x:v>
      </x:c>
    </x:row>
    <x:row r="36" ht="36" customHeight="1">
      <x:c r="A36" s="16" t="str">
        <x:v>IBDS</x:v>
      </x:c>
      <x:c r="B36" s="16" t="str">
        <x:v>ibds-26-s03-a1</x:v>
      </x:c>
      <x:c r="C36" s="16" t="str">
        <x:v>ds-u04-004</x:v>
      </x:c>
      <x:c r="D36" s="16" t="str">
        <x:v>touches</x:v>
      </x:c>
      <x:c r="E36" s="16" t="str">
        <x:v>Form</x:v>
      </x:c>
      <x:c r="F36" s="16" t="str">
        <x:v>Pro; Obs; Con</x:v>
      </x:c>
      <x:c r="G36" s="16" t="str">
        <x:v>Analyse how recommender systems influence what people see, consume and believe.</x:v>
      </x:c>
      <x:c r="H36" s="16" t="str">
        <x:v>Guided</x:v>
      </x:c>
      <x:c r="I36" s="16" t="n">
        <x:v>5</x:v>
      </x:c>
    </x:row>
    <x:row r="37" ht="36" customHeight="1">
      <x:c r="A37" s="15" t="str">
        <x:v>IBDS</x:v>
      </x:c>
      <x:c r="B37" s="15" t="str">
        <x:v>ibds-26-s03-a1</x:v>
      </x:c>
      <x:c r="C37" s="15" t="str">
        <x:v>ds-u04-005</x:v>
      </x:c>
      <x:c r="D37" s="15" t="str">
        <x:v>touches</x:v>
      </x:c>
      <x:c r="E37" s="15" t="str">
        <x:v>Form</x:v>
      </x:c>
      <x:c r="F37" s="15" t="str">
        <x:v>Pro; Obs; Con</x:v>
      </x:c>
      <x:c r="G37" s="15" t="str">
        <x:v>Explain how bias can enter algorithms and machine learning systems (for example, biased data, design choices).</x:v>
      </x:c>
      <x:c r="H37" s="15" t="str">
        <x:v>Guided</x:v>
      </x:c>
      <x:c r="I37" s="15" t="n">
        <x:v>5</x:v>
      </x:c>
    </x:row>
    <x:row r="38" ht="36" customHeight="1">
      <x:c r="A38" s="16" t="str">
        <x:v>IBDS</x:v>
      </x:c>
      <x:c r="B38" s="16" t="str">
        <x:v>ibds-26-s03-a1</x:v>
      </x:c>
      <x:c r="C38" s="16" t="str">
        <x:v>ds-u04-006</x:v>
      </x:c>
      <x:c r="D38" s="16" t="str">
        <x:v>touches</x:v>
      </x:c>
      <x:c r="E38" s="16" t="str">
        <x:v>Form</x:v>
      </x:c>
      <x:c r="F38" s="16" t="str">
        <x:v>Pro; Obs; Con</x:v>
      </x:c>
      <x:c r="G38" s="16" t="str">
        <x:v>Evaluate impacts of algorithmic decision-making on individuals and communities.</x:v>
      </x:c>
      <x:c r="H38" s="16" t="str">
        <x:v>Guided</x:v>
      </x:c>
      <x:c r="I38" s="16" t="n">
        <x:v>5</x:v>
      </x:c>
    </x:row>
    <x:row r="39" ht="36" customHeight="1">
      <x:c r="A39" s="15" t="str">
        <x:v>IBDS</x:v>
      </x:c>
      <x:c r="B39" s="15" t="str">
        <x:v>ibds-26-s03-a2</x:v>
      </x:c>
      <x:c r="C39" s="15" t="str">
        <x:v>ds-u03-001</x:v>
      </x:c>
      <x:c r="D39" s="15" t="str">
        <x:v>assesses</x:v>
      </x:c>
      <x:c r="E39" s="15" t="str">
        <x:v>Sub</x:v>
      </x:c>
      <x:c r="F39" s="15" t="str">
        <x:v>Pro; Obs; Con</x:v>
      </x:c>
      <x:c r="G39" s="15" t="str">
        <x:v>Explain how data is generated by individuals, organizations and devices (for example, sensors, user activity, transactions).</x:v>
      </x:c>
      <x:c r="H39" s="15" t="str">
        <x:v>Independent with transfer check</x:v>
      </x:c>
      <x:c r="I39" s="15" t="n">
        <x:v>6</x:v>
      </x:c>
    </x:row>
    <x:row r="40" ht="36" customHeight="1">
      <x:c r="A40" s="16" t="str">
        <x:v>IBDS</x:v>
      </x:c>
      <x:c r="B40" s="16" t="str">
        <x:v>ibds-26-s03-a2</x:v>
      </x:c>
      <x:c r="C40" s="16" t="str">
        <x:v>ds-u03-002</x:v>
      </x:c>
      <x:c r="D40" s="16" t="str">
        <x:v>assesses</x:v>
      </x:c>
      <x:c r="E40" s="16" t="str">
        <x:v>Sub</x:v>
      </x:c>
      <x:c r="F40" s="16" t="str">
        <x:v>Pro; Obs; Con</x:v>
      </x:c>
      <x:c r="G40" s="16" t="str">
        <x:v>Explain how data is collected, stored and processed in digital systems.</x:v>
      </x:c>
      <x:c r="H40" s="16" t="str">
        <x:v>Independent with transfer check</x:v>
      </x:c>
      <x:c r="I40" s="16" t="n">
        <x:v>6</x:v>
      </x:c>
    </x:row>
    <x:row r="41" ht="36" customHeight="1">
      <x:c r="A41" s="15" t="str">
        <x:v>IBDS</x:v>
      </x:c>
      <x:c r="B41" s="15" t="str">
        <x:v>ibds-26-s03-a2</x:v>
      </x:c>
      <x:c r="C41" s="15" t="str">
        <x:v>ds-u03-004</x:v>
      </x:c>
      <x:c r="D41" s="15" t="str">
        <x:v>assesses</x:v>
      </x:c>
      <x:c r="E41" s="15" t="str">
        <x:v>Sub</x:v>
      </x:c>
      <x:c r="F41" s="15" t="str">
        <x:v>Pro; Obs; Con</x:v>
      </x:c>
      <x:c r="G41" s="15" t="str">
        <x:v>Explain how data can be aggregated, analysed and visualized to support decision-making.</x:v>
      </x:c>
      <x:c r="H41" s="15" t="str">
        <x:v>Independent with transfer check</x:v>
      </x:c>
      <x:c r="I41" s="15" t="n">
        <x:v>6</x:v>
      </x:c>
    </x:row>
    <x:row r="42" ht="36" customHeight="1">
      <x:c r="A42" s="16" t="str">
        <x:v>IBDS</x:v>
      </x:c>
      <x:c r="B42" s="16" t="str">
        <x:v>ibds-26-s03-a2</x:v>
      </x:c>
      <x:c r="C42" s="16" t="str">
        <x:v>ds-u03-005</x:v>
      </x:c>
      <x:c r="D42" s="16" t="str">
        <x:v>assesses</x:v>
      </x:c>
      <x:c r="E42" s="16" t="str">
        <x:v>Sub</x:v>
      </x:c>
      <x:c r="F42" s="16" t="str">
        <x:v>Pro; Obs; Con</x:v>
      </x:c>
      <x:c r="G42" s="16" t="str">
        <x:v>Explain the concept of big data and how it can create both opportunities and risks.</x:v>
      </x:c>
      <x:c r="H42" s="16" t="str">
        <x:v>Independent with transfer check</x:v>
      </x:c>
      <x:c r="I42" s="16" t="n">
        <x:v>6</x:v>
      </x:c>
    </x:row>
    <x:row r="43" ht="36" customHeight="1">
      <x:c r="A43" s="15" t="str">
        <x:v>IBDS</x:v>
      </x:c>
      <x:c r="B43" s="15" t="str">
        <x:v>ibds-26-s03-a2</x:v>
      </x:c>
      <x:c r="C43" s="15" t="str">
        <x:v>ds-u04-001</x:v>
      </x:c>
      <x:c r="D43" s="15" t="str">
        <x:v>assesses</x:v>
      </x:c>
      <x:c r="E43" s="15" t="str">
        <x:v>Sub</x:v>
      </x:c>
      <x:c r="F43" s="15" t="str">
        <x:v>Pro; Obs; Con</x:v>
      </x:c>
      <x:c r="G43" s="15" t="str">
        <x:v>Explain what an algorithm is in the context of digital systems.</x:v>
      </x:c>
      <x:c r="H43" s="15" t="str">
        <x:v>Independent with transfer check</x:v>
      </x:c>
      <x:c r="I43" s="15" t="n">
        <x:v>6</x:v>
      </x:c>
    </x:row>
    <x:row r="44" ht="36" customHeight="1">
      <x:c r="A44" s="16" t="str">
        <x:v>IBDS</x:v>
      </x:c>
      <x:c r="B44" s="16" t="str">
        <x:v>ibds-26-s03-a2</x:v>
      </x:c>
      <x:c r="C44" s="16" t="str">
        <x:v>ds-u04-002</x:v>
      </x:c>
      <x:c r="D44" s="16" t="str">
        <x:v>assesses</x:v>
      </x:c>
      <x:c r="E44" s="16" t="str">
        <x:v>Sub</x:v>
      </x:c>
      <x:c r="F44" s="16" t="str">
        <x:v>Pro; Obs; Con</x:v>
      </x:c>
      <x:c r="G44" s="16" t="str">
        <x:v>Explain how algorithms are used to search, filter, rank and recommend content.</x:v>
      </x:c>
      <x:c r="H44" s="16" t="str">
        <x:v>Independent with transfer check</x:v>
      </x:c>
      <x:c r="I44" s="16" t="n">
        <x:v>6</x:v>
      </x:c>
    </x:row>
    <x:row r="45" ht="36" customHeight="1">
      <x:c r="A45" s="15" t="str">
        <x:v>IBDS</x:v>
      </x:c>
      <x:c r="B45" s="15" t="str">
        <x:v>ibds-26-s03-a2</x:v>
      </x:c>
      <x:c r="C45" s="15" t="str">
        <x:v>ds-u04-003</x:v>
      </x:c>
      <x:c r="D45" s="15" t="str">
        <x:v>assesses</x:v>
      </x:c>
      <x:c r="E45" s="15" t="str">
        <x:v>Sub</x:v>
      </x:c>
      <x:c r="F45" s="15" t="str">
        <x:v>Pro; Obs; Con</x:v>
      </x:c>
      <x:c r="G45" s="15" t="str">
        <x:v>Explain how machine learning systems can learn patterns from data to make predictions or classifications.</x:v>
      </x:c>
      <x:c r="H45" s="15" t="str">
        <x:v>Independent with transfer check</x:v>
      </x:c>
      <x:c r="I45" s="15" t="n">
        <x:v>6</x:v>
      </x:c>
    </x:row>
    <x:row r="46" ht="36" customHeight="1">
      <x:c r="A46" s="16" t="str">
        <x:v>IBDS</x:v>
      </x:c>
      <x:c r="B46" s="16" t="str">
        <x:v>ibds-26-s03-a2</x:v>
      </x:c>
      <x:c r="C46" s="16" t="str">
        <x:v>ds-u04-004</x:v>
      </x:c>
      <x:c r="D46" s="16" t="str">
        <x:v>assesses</x:v>
      </x:c>
      <x:c r="E46" s="16" t="str">
        <x:v>Sub</x:v>
      </x:c>
      <x:c r="F46" s="16" t="str">
        <x:v>Pro; Obs; Con</x:v>
      </x:c>
      <x:c r="G46" s="16" t="str">
        <x:v>Analyse how recommender systems influence what people see, consume and believe.</x:v>
      </x:c>
      <x:c r="H46" s="16" t="str">
        <x:v>Independent with transfer check</x:v>
      </x:c>
      <x:c r="I46" s="16" t="n">
        <x:v>6</x:v>
      </x:c>
    </x:row>
    <x:row r="47" ht="36" customHeight="1">
      <x:c r="A47" s="15" t="str">
        <x:v>IBDS</x:v>
      </x:c>
      <x:c r="B47" s="15" t="str">
        <x:v>ibds-26-s03-a2</x:v>
      </x:c>
      <x:c r="C47" s="15" t="str">
        <x:v>ds-u04-005</x:v>
      </x:c>
      <x:c r="D47" s="15" t="str">
        <x:v>assesses</x:v>
      </x:c>
      <x:c r="E47" s="15" t="str">
        <x:v>Sub</x:v>
      </x:c>
      <x:c r="F47" s="15" t="str">
        <x:v>Pro; Obs; Con</x:v>
      </x:c>
      <x:c r="G47" s="15" t="str">
        <x:v>Explain how bias can enter algorithms and machine learning systems (for example, biased data, design choices).</x:v>
      </x:c>
      <x:c r="H47" s="15" t="str">
        <x:v>Independent with transfer check</x:v>
      </x:c>
      <x:c r="I47" s="15" t="n">
        <x:v>6</x:v>
      </x:c>
    </x:row>
    <x:row r="48" ht="36" customHeight="1">
      <x:c r="A48" s="16" t="str">
        <x:v>IBDS</x:v>
      </x:c>
      <x:c r="B48" s="16" t="str">
        <x:v>ibds-26-s03-a2</x:v>
      </x:c>
      <x:c r="C48" s="16" t="str">
        <x:v>ds-u04-006</x:v>
      </x:c>
      <x:c r="D48" s="16" t="str">
        <x:v>assesses</x:v>
      </x:c>
      <x:c r="E48" s="16" t="str">
        <x:v>Sub</x:v>
      </x:c>
      <x:c r="F48" s="16" t="str">
        <x:v>Pro; Obs; Con</x:v>
      </x:c>
      <x:c r="G48" s="16" t="str">
        <x:v>Evaluate impacts of algorithmic decision-making on individuals and communities.</x:v>
      </x:c>
      <x:c r="H48" s="16" t="str">
        <x:v>Independent with transfer check</x:v>
      </x:c>
      <x:c r="I48" s="16" t="n">
        <x:v>6</x:v>
      </x:c>
    </x:row>
    <x:row r="49" ht="36" customHeight="1">
      <x:c r="A49" s="15" t="str">
        <x:v>IBDS</x:v>
      </x:c>
      <x:c r="B49" s="15" t="str">
        <x:v>ibds-26-s04-a1</x:v>
      </x:c>
      <x:c r="C49" s="15" t="str">
        <x:v>ds-u05-001</x:v>
      </x:c>
      <x:c r="D49" s="15" t="str">
        <x:v>assesses</x:v>
      </x:c>
      <x:c r="E49" s="15" t="str">
        <x:v>Form</x:v>
      </x:c>
      <x:c r="F49" s="15" t="str">
        <x:v>Pro; Obs; Con</x:v>
      </x:c>
      <x:c r="G49" s="15" t="str">
        <x:v>Explain the basic components of a computer system (for example, CPU, memory, storage, input/output devices).</x:v>
      </x:c>
      <x:c r="H49" s="15" t="str">
        <x:v>Guided</x:v>
      </x:c>
      <x:c r="I49" s="15" t="n">
        <x:v>7</x:v>
      </x:c>
    </x:row>
    <x:row r="50" ht="28" customHeight="1">
      <x:c r="A50" s="16" t="str">
        <x:v>IBDS</x:v>
      </x:c>
      <x:c r="B50" s="16" t="str">
        <x:v>ibds-26-s04-a1</x:v>
      </x:c>
      <x:c r="C50" s="16" t="str">
        <x:v>ds-u05-002</x:v>
      </x:c>
      <x:c r="D50" s="16" t="str">
        <x:v>assesses</x:v>
      </x:c>
      <x:c r="E50" s="16" t="str">
        <x:v>Form</x:v>
      </x:c>
      <x:c r="F50" s="16" t="str">
        <x:v>Pro; Obs; Con</x:v>
      </x:c>
      <x:c r="G50" s="16" t="str">
        <x:v>Explain how software and hardware interact to execute instructions.</x:v>
      </x:c>
      <x:c r="H50" s="16" t="str">
        <x:v>Guided</x:v>
      </x:c>
      <x:c r="I50" s="16" t="n">
        <x:v>7</x:v>
      </x:c>
    </x:row>
    <x:row r="51" ht="36" customHeight="1">
      <x:c r="A51" s="15" t="str">
        <x:v>IBDS</x:v>
      </x:c>
      <x:c r="B51" s="15" t="str">
        <x:v>ibds-26-s04-a1</x:v>
      </x:c>
      <x:c r="C51" s="15" t="str">
        <x:v>ds-u05-003</x:v>
      </x:c>
      <x:c r="D51" s="15" t="str">
        <x:v>assesses</x:v>
      </x:c>
      <x:c r="E51" s="15" t="str">
        <x:v>Form</x:v>
      </x:c>
      <x:c r="F51" s="15" t="str">
        <x:v>Pro; Obs; Con</x:v>
      </x:c>
      <x:c r="G51" s="15" t="str">
        <x:v>Explain how operating systems manage resources and provide services for applications.</x:v>
      </x:c>
      <x:c r="H51" s="15" t="str">
        <x:v>Guided</x:v>
      </x:c>
      <x:c r="I51" s="15" t="n">
        <x:v>7</x:v>
      </x:c>
    </x:row>
    <x:row r="52" ht="36" customHeight="1">
      <x:c r="A52" s="16" t="str">
        <x:v>IBDS</x:v>
      </x:c>
      <x:c r="B52" s="16" t="str">
        <x:v>ibds-26-s04-a1</x:v>
      </x:c>
      <x:c r="C52" s="16" t="str">
        <x:v>ds-u05-004</x:v>
      </x:c>
      <x:c r="D52" s="16" t="str">
        <x:v>touches</x:v>
      </x:c>
      <x:c r="E52" s="16" t="str">
        <x:v>Form</x:v>
      </x:c>
      <x:c r="F52" s="16" t="str">
        <x:v>Pro; Obs; Con</x:v>
      </x:c>
      <x:c r="G52" s="16" t="str">
        <x:v>Explain how different types of devices (for example, smartphones, servers, embedded systems) serve different roles in digital society.</x:v>
      </x:c>
      <x:c r="H52" s="16" t="str">
        <x:v>Guided</x:v>
      </x:c>
      <x:c r="I52" s="16" t="n">
        <x:v>7</x:v>
      </x:c>
    </x:row>
    <x:row r="53" ht="36" customHeight="1">
      <x:c r="A53" s="15" t="str">
        <x:v>IBDS</x:v>
      </x:c>
      <x:c r="B53" s="15" t="str">
        <x:v>ibds-26-s04-a1</x:v>
      </x:c>
      <x:c r="C53" s="15" t="str">
        <x:v>ds-u05-005</x:v>
      </x:c>
      <x:c r="D53" s="15" t="str">
        <x:v>touches</x:v>
      </x:c>
      <x:c r="E53" s="15" t="str">
        <x:v>Form</x:v>
      </x:c>
      <x:c r="F53" s="15" t="str">
        <x:v>Pro; Obs; Con</x:v>
      </x:c>
      <x:c r="G53" s="15" t="str">
        <x:v>Explain how computer performance and limitations affect digital experiences (for example, latency, storage limits, processing power).</x:v>
      </x:c>
      <x:c r="H53" s="15" t="str">
        <x:v>Guided</x:v>
      </x:c>
      <x:c r="I53" s="15" t="n">
        <x:v>7</x:v>
      </x:c>
    </x:row>
    <x:row r="54" ht="36" customHeight="1">
      <x:c r="A54" s="16" t="str">
        <x:v>IBDS</x:v>
      </x:c>
      <x:c r="B54" s="16" t="str">
        <x:v>ibds-26-s04-a1</x:v>
      </x:c>
      <x:c r="C54" s="16" t="str">
        <x:v>ds-u06-001</x:v>
      </x:c>
      <x:c r="D54" s="16" t="str">
        <x:v>touches</x:v>
      </x:c>
      <x:c r="E54" s="16" t="str">
        <x:v>Form</x:v>
      </x:c>
      <x:c r="F54" s="16" t="str">
        <x:v>Pro; Obs; Con</x:v>
      </x:c>
      <x:c r="G54" s="16" t="str">
        <x:v>Explain basic network concepts (for example, nodes, links, protocols).</x:v>
      </x:c>
      <x:c r="H54" s="16" t="str">
        <x:v>Guided</x:v>
      </x:c>
      <x:c r="I54" s="16" t="n">
        <x:v>7</x:v>
      </x:c>
    </x:row>
    <x:row r="55" ht="36" customHeight="1">
      <x:c r="A55" s="15" t="str">
        <x:v>IBDS</x:v>
      </x:c>
      <x:c r="B55" s="15" t="str">
        <x:v>ibds-26-s04-a1</x:v>
      </x:c>
      <x:c r="C55" s="15" t="str">
        <x:v>ds-u06-002</x:v>
      </x:c>
      <x:c r="D55" s="15" t="str">
        <x:v>touches</x:v>
      </x:c>
      <x:c r="E55" s="15" t="str">
        <x:v>Form</x:v>
      </x:c>
      <x:c r="F55" s="15" t="str">
        <x:v>Pro; Obs; Con</x:v>
      </x:c>
      <x:c r="G55" s="15" t="str">
        <x:v>Explain differences between types of networks (for example, PAN, LAN, WAN).</x:v>
      </x:c>
      <x:c r="H55" s="15" t="str">
        <x:v>Guided</x:v>
      </x:c>
      <x:c r="I55" s="15" t="n">
        <x:v>7</x:v>
      </x:c>
    </x:row>
    <x:row r="56" ht="36" customHeight="1">
      <x:c r="A56" s="16" t="str">
        <x:v>IBDS</x:v>
      </x:c>
      <x:c r="B56" s="16" t="str">
        <x:v>ibds-26-s04-a1</x:v>
      </x:c>
      <x:c r="C56" s="16" t="str">
        <x:v>ds-u06-003</x:v>
      </x:c>
      <x:c r="D56" s="16" t="str">
        <x:v>touches</x:v>
      </x:c>
      <x:c r="E56" s="16" t="str">
        <x:v>Form</x:v>
      </x:c>
      <x:c r="F56" s="16" t="str">
        <x:v>Pro; Obs; Con</x:v>
      </x:c>
      <x:c r="G56" s="16" t="str">
        <x:v>Explain how the internet enables communication across different networks using standard protocols.</x:v>
      </x:c>
      <x:c r="H56" s="16" t="str">
        <x:v>Guided</x:v>
      </x:c>
      <x:c r="I56" s="16" t="n">
        <x:v>7</x:v>
      </x:c>
    </x:row>
    <x:row r="57" ht="28" customHeight="1">
      <x:c r="A57" s="15" t="str">
        <x:v>IBDS</x:v>
      </x:c>
      <x:c r="B57" s="15" t="str">
        <x:v>ibds-26-s04-a1</x:v>
      </x:c>
      <x:c r="C57" s="15" t="str">
        <x:v>ds-u06-004</x:v>
      </x:c>
      <x:c r="D57" s="15" t="str">
        <x:v>touches</x:v>
      </x:c>
      <x:c r="E57" s="15" t="str">
        <x:v>Form</x:v>
      </x:c>
      <x:c r="F57" s="15" t="str">
        <x:v>Pro; Obs; Con</x:v>
      </x:c>
      <x:c r="G57" s="15" t="str">
        <x:v>Explain how data is transmitted across networks in packets.</x:v>
      </x:c>
      <x:c r="H57" s="15" t="str">
        <x:v>Guided</x:v>
      </x:c>
      <x:c r="I57" s="15" t="n">
        <x:v>7</x:v>
      </x:c>
    </x:row>
    <x:row r="58" ht="36" customHeight="1">
      <x:c r="A58" s="16" t="str">
        <x:v>IBDS</x:v>
      </x:c>
      <x:c r="B58" s="16" t="str">
        <x:v>ibds-26-s04-a1</x:v>
      </x:c>
      <x:c r="C58" s="16" t="str">
        <x:v>ds-u06-005</x:v>
      </x:c>
      <x:c r="D58" s="16" t="str">
        <x:v>touches</x:v>
      </x:c>
      <x:c r="E58" s="16" t="str">
        <x:v>Form</x:v>
      </x:c>
      <x:c r="F58" s="16" t="str">
        <x:v>Pro; Obs; Con</x:v>
      </x:c>
      <x:c r="G58" s="16" t="str">
        <x:v>Explain how wireless and mobile networks enable connectivity in everyday life.</x:v>
      </x:c>
      <x:c r="H58" s="16" t="str">
        <x:v>Guided</x:v>
      </x:c>
      <x:c r="I58" s="16" t="n">
        <x:v>7</x:v>
      </x:c>
    </x:row>
    <x:row r="59" ht="36" customHeight="1">
      <x:c r="A59" s="15" t="str">
        <x:v>IBDS</x:v>
      </x:c>
      <x:c r="B59" s="15" t="str">
        <x:v>ibds-26-s04-a1</x:v>
      </x:c>
      <x:c r="C59" s="15" t="str">
        <x:v>ds-u06-006</x:v>
      </x:c>
      <x:c r="D59" s="15" t="str">
        <x:v>touches</x:v>
      </x:c>
      <x:c r="E59" s="15" t="str">
        <x:v>Form</x:v>
      </x:c>
      <x:c r="F59" s="15" t="str">
        <x:v>Pro; Obs; Con</x:v>
      </x:c>
      <x:c r="G59" s="15" t="str">
        <x:v>Explain basic cybersecurity risks (for example, malware, phishing, ransomware) and protection strategies.</x:v>
      </x:c>
      <x:c r="H59" s="15" t="str">
        <x:v>Guided</x:v>
      </x:c>
      <x:c r="I59" s="15" t="n">
        <x:v>7</x:v>
      </x:c>
    </x:row>
    <x:row r="60" ht="36" customHeight="1">
      <x:c r="A60" s="16" t="str">
        <x:v>IBDS</x:v>
      </x:c>
      <x:c r="B60" s="16" t="str">
        <x:v>ibds-26-s04-a2</x:v>
      </x:c>
      <x:c r="C60" s="16" t="str">
        <x:v>ds-u05-001</x:v>
      </x:c>
      <x:c r="D60" s="16" t="str">
        <x:v>assesses</x:v>
      </x:c>
      <x:c r="E60" s="16" t="str">
        <x:v>Sub</x:v>
      </x:c>
      <x:c r="F60" s="16" t="str">
        <x:v>Pro; Obs; Con</x:v>
      </x:c>
      <x:c r="G60" s="16" t="str">
        <x:v>Explain the basic components of a computer system (for example, CPU, memory, storage, input/output devices).</x:v>
      </x:c>
      <x:c r="H60" s="16" t="str">
        <x:v>Independent with transfer check</x:v>
      </x:c>
      <x:c r="I60" s="16" t="n">
        <x:v>8</x:v>
      </x:c>
    </x:row>
    <x:row r="61" ht="36" customHeight="1">
      <x:c r="A61" s="15" t="str">
        <x:v>IBDS</x:v>
      </x:c>
      <x:c r="B61" s="15" t="str">
        <x:v>ibds-26-s04-a2</x:v>
      </x:c>
      <x:c r="C61" s="15" t="str">
        <x:v>ds-u05-002</x:v>
      </x:c>
      <x:c r="D61" s="15" t="str">
        <x:v>assesses</x:v>
      </x:c>
      <x:c r="E61" s="15" t="str">
        <x:v>Sub</x:v>
      </x:c>
      <x:c r="F61" s="15" t="str">
        <x:v>Pro; Obs; Con</x:v>
      </x:c>
      <x:c r="G61" s="15" t="str">
        <x:v>Explain how software and hardware interact to execute instructions.</x:v>
      </x:c>
      <x:c r="H61" s="15" t="str">
        <x:v>Independent with transfer check</x:v>
      </x:c>
      <x:c r="I61" s="15" t="n">
        <x:v>8</x:v>
      </x:c>
    </x:row>
    <x:row r="62" ht="36" customHeight="1">
      <x:c r="A62" s="16" t="str">
        <x:v>IBDS</x:v>
      </x:c>
      <x:c r="B62" s="16" t="str">
        <x:v>ibds-26-s04-a2</x:v>
      </x:c>
      <x:c r="C62" s="16" t="str">
        <x:v>ds-u05-003</x:v>
      </x:c>
      <x:c r="D62" s="16" t="str">
        <x:v>assesses</x:v>
      </x:c>
      <x:c r="E62" s="16" t="str">
        <x:v>Sub</x:v>
      </x:c>
      <x:c r="F62" s="16" t="str">
        <x:v>Pro; Obs; Con</x:v>
      </x:c>
      <x:c r="G62" s="16" t="str">
        <x:v>Explain how operating systems manage resources and provide services for applications.</x:v>
      </x:c>
      <x:c r="H62" s="16" t="str">
        <x:v>Independent with transfer check</x:v>
      </x:c>
      <x:c r="I62" s="16" t="n">
        <x:v>8</x:v>
      </x:c>
    </x:row>
    <x:row r="63" ht="36" customHeight="1">
      <x:c r="A63" s="15" t="str">
        <x:v>IBDS</x:v>
      </x:c>
      <x:c r="B63" s="15" t="str">
        <x:v>ibds-26-s04-a2</x:v>
      </x:c>
      <x:c r="C63" s="15" t="str">
        <x:v>ds-u05-004</x:v>
      </x:c>
      <x:c r="D63" s="15" t="str">
        <x:v>assesses</x:v>
      </x:c>
      <x:c r="E63" s="15" t="str">
        <x:v>Sub</x:v>
      </x:c>
      <x:c r="F63" s="15" t="str">
        <x:v>Pro; Obs; Con</x:v>
      </x:c>
      <x:c r="G63" s="15" t="str">
        <x:v>Explain how different types of devices (for example, smartphones, servers, embedded systems) serve different roles in digital society.</x:v>
      </x:c>
      <x:c r="H63" s="15" t="str">
        <x:v>Independent with transfer check</x:v>
      </x:c>
      <x:c r="I63" s="15" t="n">
        <x:v>8</x:v>
      </x:c>
    </x:row>
    <x:row r="64" ht="36" customHeight="1">
      <x:c r="A64" s="16" t="str">
        <x:v>IBDS</x:v>
      </x:c>
      <x:c r="B64" s="16" t="str">
        <x:v>ibds-26-s04-a2</x:v>
      </x:c>
      <x:c r="C64" s="16" t="str">
        <x:v>ds-u05-005</x:v>
      </x:c>
      <x:c r="D64" s="16" t="str">
        <x:v>assesses</x:v>
      </x:c>
      <x:c r="E64" s="16" t="str">
        <x:v>Sub</x:v>
      </x:c>
      <x:c r="F64" s="16" t="str">
        <x:v>Pro; Obs; Con</x:v>
      </x:c>
      <x:c r="G64" s="16" t="str">
        <x:v>Explain how computer performance and limitations affect digital experiences (for example, latency, storage limits, processing power).</x:v>
      </x:c>
      <x:c r="H64" s="16" t="str">
        <x:v>Independent with transfer check</x:v>
      </x:c>
      <x:c r="I64" s="16" t="n">
        <x:v>8</x:v>
      </x:c>
    </x:row>
    <x:row r="65" ht="36" customHeight="1">
      <x:c r="A65" s="15" t="str">
        <x:v>IBDS</x:v>
      </x:c>
      <x:c r="B65" s="15" t="str">
        <x:v>ibds-26-s04-a2</x:v>
      </x:c>
      <x:c r="C65" s="15" t="str">
        <x:v>ds-u06-001</x:v>
      </x:c>
      <x:c r="D65" s="15" t="str">
        <x:v>assesses</x:v>
      </x:c>
      <x:c r="E65" s="15" t="str">
        <x:v>Sub</x:v>
      </x:c>
      <x:c r="F65" s="15" t="str">
        <x:v>Pro; Obs; Con</x:v>
      </x:c>
      <x:c r="G65" s="15" t="str">
        <x:v>Explain basic network concepts (for example, nodes, links, protocols).</x:v>
      </x:c>
      <x:c r="H65" s="15" t="str">
        <x:v>Independent with transfer check</x:v>
      </x:c>
      <x:c r="I65" s="15" t="n">
        <x:v>8</x:v>
      </x:c>
    </x:row>
    <x:row r="66" ht="36" customHeight="1">
      <x:c r="A66" s="16" t="str">
        <x:v>IBDS</x:v>
      </x:c>
      <x:c r="B66" s="16" t="str">
        <x:v>ibds-26-s04-a2</x:v>
      </x:c>
      <x:c r="C66" s="16" t="str">
        <x:v>ds-u06-002</x:v>
      </x:c>
      <x:c r="D66" s="16" t="str">
        <x:v>assesses</x:v>
      </x:c>
      <x:c r="E66" s="16" t="str">
        <x:v>Sub</x:v>
      </x:c>
      <x:c r="F66" s="16" t="str">
        <x:v>Pro; Obs; Con</x:v>
      </x:c>
      <x:c r="G66" s="16" t="str">
        <x:v>Explain differences between types of networks (for example, PAN, LAN, WAN).</x:v>
      </x:c>
      <x:c r="H66" s="16" t="str">
        <x:v>Independent with transfer check</x:v>
      </x:c>
      <x:c r="I66" s="16" t="n">
        <x:v>8</x:v>
      </x:c>
    </x:row>
    <x:row r="67" ht="36" customHeight="1">
      <x:c r="A67" s="15" t="str">
        <x:v>IBDS</x:v>
      </x:c>
      <x:c r="B67" s="15" t="str">
        <x:v>ibds-26-s04-a2</x:v>
      </x:c>
      <x:c r="C67" s="15" t="str">
        <x:v>ds-u06-003</x:v>
      </x:c>
      <x:c r="D67" s="15" t="str">
        <x:v>assesses</x:v>
      </x:c>
      <x:c r="E67" s="15" t="str">
        <x:v>Sub</x:v>
      </x:c>
      <x:c r="F67" s="15" t="str">
        <x:v>Pro; Obs; Con</x:v>
      </x:c>
      <x:c r="G67" s="15" t="str">
        <x:v>Explain how the internet enables communication across different networks using standard protocols.</x:v>
      </x:c>
      <x:c r="H67" s="15" t="str">
        <x:v>Independent with transfer check</x:v>
      </x:c>
      <x:c r="I67" s="15" t="n">
        <x:v>8</x:v>
      </x:c>
    </x:row>
    <x:row r="68" ht="36" customHeight="1">
      <x:c r="A68" s="16" t="str">
        <x:v>IBDS</x:v>
      </x:c>
      <x:c r="B68" s="16" t="str">
        <x:v>ibds-26-s04-a2</x:v>
      </x:c>
      <x:c r="C68" s="16" t="str">
        <x:v>ds-u06-004</x:v>
      </x:c>
      <x:c r="D68" s="16" t="str">
        <x:v>assesses</x:v>
      </x:c>
      <x:c r="E68" s="16" t="str">
        <x:v>Sub</x:v>
      </x:c>
      <x:c r="F68" s="16" t="str">
        <x:v>Pro; Obs; Con</x:v>
      </x:c>
      <x:c r="G68" s="16" t="str">
        <x:v>Explain how data is transmitted across networks in packets.</x:v>
      </x:c>
      <x:c r="H68" s="16" t="str">
        <x:v>Independent with transfer check</x:v>
      </x:c>
      <x:c r="I68" s="16" t="n">
        <x:v>8</x:v>
      </x:c>
    </x:row>
    <x:row r="69" ht="36" customHeight="1">
      <x:c r="A69" s="15" t="str">
        <x:v>IBDS</x:v>
      </x:c>
      <x:c r="B69" s="15" t="str">
        <x:v>ibds-26-s04-a2</x:v>
      </x:c>
      <x:c r="C69" s="15" t="str">
        <x:v>ds-u06-005</x:v>
      </x:c>
      <x:c r="D69" s="15" t="str">
        <x:v>assesses</x:v>
      </x:c>
      <x:c r="E69" s="15" t="str">
        <x:v>Sub</x:v>
      </x:c>
      <x:c r="F69" s="15" t="str">
        <x:v>Pro; Obs; Con</x:v>
      </x:c>
      <x:c r="G69" s="15" t="str">
        <x:v>Explain how wireless and mobile networks enable connectivity in everyday life.</x:v>
      </x:c>
      <x:c r="H69" s="15" t="str">
        <x:v>Independent with transfer check</x:v>
      </x:c>
      <x:c r="I69" s="15" t="n">
        <x:v>8</x:v>
      </x:c>
    </x:row>
    <x:row r="70" ht="36" customHeight="1">
      <x:c r="A70" s="16" t="str">
        <x:v>IBDS</x:v>
      </x:c>
      <x:c r="B70" s="16" t="str">
        <x:v>ibds-26-s04-a2</x:v>
      </x:c>
      <x:c r="C70" s="16" t="str">
        <x:v>ds-u06-006</x:v>
      </x:c>
      <x:c r="D70" s="16" t="str">
        <x:v>assesses</x:v>
      </x:c>
      <x:c r="E70" s="16" t="str">
        <x:v>Sub</x:v>
      </x:c>
      <x:c r="F70" s="16" t="str">
        <x:v>Pro; Obs; Con</x:v>
      </x:c>
      <x:c r="G70" s="16" t="str">
        <x:v>Explain basic cybersecurity risks (for example, malware, phishing, ransomware) and protection strategies.</x:v>
      </x:c>
      <x:c r="H70" s="16" t="str">
        <x:v>Independent with transfer check</x:v>
      </x:c>
      <x:c r="I70" s="16" t="n">
        <x:v>8</x:v>
      </x:c>
    </x:row>
    <x:row r="71" ht="36" customHeight="1">
      <x:c r="A71" s="15" t="str">
        <x:v>IBDS</x:v>
      </x:c>
      <x:c r="B71" s="15" t="str">
        <x:v>ibds-26-s05-a1</x:v>
      </x:c>
      <x:c r="C71" s="15" t="str">
        <x:v>ds-u04-003</x:v>
      </x:c>
      <x:c r="D71" s="15" t="str">
        <x:v>assesses</x:v>
      </x:c>
      <x:c r="E71" s="15" t="str">
        <x:v>Form</x:v>
      </x:c>
      <x:c r="F71" s="15" t="str">
        <x:v>Pro; Obs; Con</x:v>
      </x:c>
      <x:c r="G71" s="15" t="str">
        <x:v>Explain how machine learning systems can learn patterns from data to make predictions or classifications.</x:v>
      </x:c>
      <x:c r="H71" s="15" t="str">
        <x:v>Guided</x:v>
      </x:c>
      <x:c r="I71" s="15" t="n">
        <x:v>9</x:v>
      </x:c>
    </x:row>
    <x:row r="72" ht="36" customHeight="1">
      <x:c r="A72" s="16" t="str">
        <x:v>IBDS</x:v>
      </x:c>
      <x:c r="B72" s="16" t="str">
        <x:v>ibds-26-s05-a1</x:v>
      </x:c>
      <x:c r="C72" s="16" t="str">
        <x:v>ds-u04-005</x:v>
      </x:c>
      <x:c r="D72" s="16" t="str">
        <x:v>assesses</x:v>
      </x:c>
      <x:c r="E72" s="16" t="str">
        <x:v>Form</x:v>
      </x:c>
      <x:c r="F72" s="16" t="str">
        <x:v>Pro; Obs; Con</x:v>
      </x:c>
      <x:c r="G72" s="16" t="str">
        <x:v>Explain how bias can enter algorithms and machine learning systems (for example, biased data, design choices).</x:v>
      </x:c>
      <x:c r="H72" s="16" t="str">
        <x:v>Guided</x:v>
      </x:c>
      <x:c r="I72" s="16" t="n">
        <x:v>9</x:v>
      </x:c>
    </x:row>
    <x:row r="73" ht="36" customHeight="1">
      <x:c r="A73" s="15" t="str">
        <x:v>IBDS</x:v>
      </x:c>
      <x:c r="B73" s="15" t="str">
        <x:v>ibds-26-s05-a1</x:v>
      </x:c>
      <x:c r="C73" s="15" t="str">
        <x:v>ds-u04-006</x:v>
      </x:c>
      <x:c r="D73" s="15" t="str">
        <x:v>assesses</x:v>
      </x:c>
      <x:c r="E73" s="15" t="str">
        <x:v>Form</x:v>
      </x:c>
      <x:c r="F73" s="15" t="str">
        <x:v>Pro; Obs; Con</x:v>
      </x:c>
      <x:c r="G73" s="15" t="str">
        <x:v>Evaluate impacts of algorithmic decision-making on individuals and communities.</x:v>
      </x:c>
      <x:c r="H73" s="15" t="str">
        <x:v>Guided</x:v>
      </x:c>
      <x:c r="I73" s="15" t="n">
        <x:v>9</x:v>
      </x:c>
    </x:row>
    <x:row r="74" ht="28" customHeight="1">
      <x:c r="A74" s="16" t="str">
        <x:v>IBDS</x:v>
      </x:c>
      <x:c r="B74" s="16" t="str">
        <x:v>ibds-26-s05-a1</x:v>
      </x:c>
      <x:c r="C74" s="16" t="str">
        <x:v>ds-plan-ai</x:v>
      </x:c>
      <x:c r="D74" s="16" t="str">
        <x:v>touches</x:v>
      </x:c>
      <x:c r="E74" s="16" t="str">
        <x:v>Form</x:v>
      </x:c>
      <x:c r="F74" s="16" t="str">
        <x:v>Pro; Obs; Con</x:v>
      </x:c>
      <x:c r="G74" s="16" t="str">
        <x:v>AI mechanism and limitations</x:v>
      </x:c>
      <x:c r="H74" s="16" t="str">
        <x:v>Guided</x:v>
      </x:c>
      <x:c r="I74" s="16" t="n">
        <x:v>9</x:v>
      </x:c>
    </x:row>
    <x:row r="75" ht="28" customHeight="1">
      <x:c r="A75" s="15" t="str">
        <x:v>IBDS</x:v>
      </x:c>
      <x:c r="B75" s="15" t="str">
        <x:v>ibds-26-s05-a1</x:v>
      </x:c>
      <x:c r="C75" s="15" t="str">
        <x:v>ds-plan-robots</x:v>
      </x:c>
      <x:c r="D75" s="15" t="str">
        <x:v>touches</x:v>
      </x:c>
      <x:c r="E75" s="15" t="str">
        <x:v>Form</x:v>
      </x:c>
      <x:c r="F75" s="15" t="str">
        <x:v>Pro; Obs; Con</x:v>
      </x:c>
      <x:c r="G75" s="15" t="str">
        <x:v>Sensor decision actuator and human oversight</x:v>
      </x:c>
      <x:c r="H75" s="15" t="str">
        <x:v>Guided</x:v>
      </x:c>
      <x:c r="I75" s="15" t="n">
        <x:v>9</x:v>
      </x:c>
    </x:row>
    <x:row r="76" ht="28" customHeight="1">
      <x:c r="A76" s="16" t="str">
        <x:v>IBDS</x:v>
      </x:c>
      <x:c r="B76" s="16" t="str">
        <x:v>ibds-26-s05-a1</x:v>
      </x:c>
      <x:c r="C76" s="16" t="str">
        <x:v>ds-plan-evaluation</x:v>
      </x:c>
      <x:c r="D76" s="16" t="str">
        <x:v>touches</x:v>
      </x:c>
      <x:c r="E76" s="16" t="str">
        <x:v>Form</x:v>
      </x:c>
      <x:c r="F76" s="16" t="str">
        <x:v>Pro; Obs; Con</x:v>
      </x:c>
      <x:c r="G76" s="16" t="str">
        <x:v>Weigh evidence and give a conditional judgement</x:v>
      </x:c>
      <x:c r="H76" s="16" t="str">
        <x:v>Guided</x:v>
      </x:c>
      <x:c r="I76" s="16" t="n">
        <x:v>9</x:v>
      </x:c>
    </x:row>
    <x:row r="77" ht="36" customHeight="1">
      <x:c r="A77" s="15" t="str">
        <x:v>IBDS</x:v>
      </x:c>
      <x:c r="B77" s="15" t="str">
        <x:v>ibds-26-s05-a2</x:v>
      </x:c>
      <x:c r="C77" s="15" t="str">
        <x:v>ds-u04-003</x:v>
      </x:c>
      <x:c r="D77" s="15" t="str">
        <x:v>assesses</x:v>
      </x:c>
      <x:c r="E77" s="15" t="str">
        <x:v>Sub</x:v>
      </x:c>
      <x:c r="F77" s="15" t="str">
        <x:v>Pro; Obs; Con</x:v>
      </x:c>
      <x:c r="G77" s="15" t="str">
        <x:v>Explain how machine learning systems can learn patterns from data to make predictions or classifications.</x:v>
      </x:c>
      <x:c r="H77" s="15" t="str">
        <x:v>Independent with transfer check</x:v>
      </x:c>
      <x:c r="I77" s="15" t="n">
        <x:v>10</x:v>
      </x:c>
    </x:row>
    <x:row r="78" ht="36" customHeight="1">
      <x:c r="A78" s="16" t="str">
        <x:v>IBDS</x:v>
      </x:c>
      <x:c r="B78" s="16" t="str">
        <x:v>ibds-26-s05-a2</x:v>
      </x:c>
      <x:c r="C78" s="16" t="str">
        <x:v>ds-u04-005</x:v>
      </x:c>
      <x:c r="D78" s="16" t="str">
        <x:v>assesses</x:v>
      </x:c>
      <x:c r="E78" s="16" t="str">
        <x:v>Sub</x:v>
      </x:c>
      <x:c r="F78" s="16" t="str">
        <x:v>Pro; Obs; Con</x:v>
      </x:c>
      <x:c r="G78" s="16" t="str">
        <x:v>Explain how bias can enter algorithms and machine learning systems (for example, biased data, design choices).</x:v>
      </x:c>
      <x:c r="H78" s="16" t="str">
        <x:v>Independent with transfer check</x:v>
      </x:c>
      <x:c r="I78" s="16" t="n">
        <x:v>10</x:v>
      </x:c>
    </x:row>
    <x:row r="79" ht="36" customHeight="1">
      <x:c r="A79" s="15" t="str">
        <x:v>IBDS</x:v>
      </x:c>
      <x:c r="B79" s="15" t="str">
        <x:v>ibds-26-s05-a2</x:v>
      </x:c>
      <x:c r="C79" s="15" t="str">
        <x:v>ds-u04-006</x:v>
      </x:c>
      <x:c r="D79" s="15" t="str">
        <x:v>assesses</x:v>
      </x:c>
      <x:c r="E79" s="15" t="str">
        <x:v>Sub</x:v>
      </x:c>
      <x:c r="F79" s="15" t="str">
        <x:v>Pro; Obs; Con</x:v>
      </x:c>
      <x:c r="G79" s="15" t="str">
        <x:v>Evaluate impacts of algorithmic decision-making on individuals and communities.</x:v>
      </x:c>
      <x:c r="H79" s="15" t="str">
        <x:v>Independent with transfer check</x:v>
      </x:c>
      <x:c r="I79" s="15" t="n">
        <x:v>10</x:v>
      </x:c>
    </x:row>
    <x:row r="80" ht="36" customHeight="1">
      <x:c r="A80" s="16" t="str">
        <x:v>IBDS</x:v>
      </x:c>
      <x:c r="B80" s="16" t="str">
        <x:v>ibds-26-s05-a2</x:v>
      </x:c>
      <x:c r="C80" s="16" t="str">
        <x:v>ds-plan-ai</x:v>
      </x:c>
      <x:c r="D80" s="16" t="str">
        <x:v>assesses</x:v>
      </x:c>
      <x:c r="E80" s="16" t="str">
        <x:v>Sub</x:v>
      </x:c>
      <x:c r="F80" s="16" t="str">
        <x:v>Pro; Obs; Con</x:v>
      </x:c>
      <x:c r="G80" s="16" t="str">
        <x:v>AI mechanism and limitations</x:v>
      </x:c>
      <x:c r="H80" s="16" t="str">
        <x:v>Independent with transfer check</x:v>
      </x:c>
      <x:c r="I80" s="16" t="n">
        <x:v>10</x:v>
      </x:c>
    </x:row>
    <x:row r="81" ht="36" customHeight="1">
      <x:c r="A81" s="15" t="str">
        <x:v>IBDS</x:v>
      </x:c>
      <x:c r="B81" s="15" t="str">
        <x:v>ibds-26-s05-a2</x:v>
      </x:c>
      <x:c r="C81" s="15" t="str">
        <x:v>ds-plan-robots</x:v>
      </x:c>
      <x:c r="D81" s="15" t="str">
        <x:v>assesses</x:v>
      </x:c>
      <x:c r="E81" s="15" t="str">
        <x:v>Sub</x:v>
      </x:c>
      <x:c r="F81" s="15" t="str">
        <x:v>Pro; Obs; Con</x:v>
      </x:c>
      <x:c r="G81" s="15" t="str">
        <x:v>Sensor decision actuator and human oversight</x:v>
      </x:c>
      <x:c r="H81" s="15" t="str">
        <x:v>Independent with transfer check</x:v>
      </x:c>
      <x:c r="I81" s="15" t="n">
        <x:v>10</x:v>
      </x:c>
    </x:row>
    <x:row r="82" ht="36" customHeight="1">
      <x:c r="A82" s="16" t="str">
        <x:v>IBDS</x:v>
      </x:c>
      <x:c r="B82" s="16" t="str">
        <x:v>ibds-26-s05-a2</x:v>
      </x:c>
      <x:c r="C82" s="16" t="str">
        <x:v>ds-plan-evaluation</x:v>
      </x:c>
      <x:c r="D82" s="16" t="str">
        <x:v>assesses</x:v>
      </x:c>
      <x:c r="E82" s="16" t="str">
        <x:v>Sub</x:v>
      </x:c>
      <x:c r="F82" s="16" t="str">
        <x:v>Pro; Obs; Con</x:v>
      </x:c>
      <x:c r="G82" s="16" t="str">
        <x:v>Weigh evidence and give a conditional judgement</x:v>
      </x:c>
      <x:c r="H82" s="16" t="str">
        <x:v>Independent with transfer check</x:v>
      </x:c>
      <x:c r="I82" s="16" t="n">
        <x:v>10</x:v>
      </x:c>
    </x:row>
    <x:row r="83" ht="36" customHeight="1">
      <x:c r="A83" s="15" t="str">
        <x:v>IBDS</x:v>
      </x:c>
      <x:c r="B83" s="15" t="str">
        <x:v>ibds-26-s06-a1</x:v>
      </x:c>
      <x:c r="C83" s="15" t="str">
        <x:v>ds-u02-004</x:v>
      </x:c>
      <x:c r="D83" s="15" t="str">
        <x:v>assesses</x:v>
      </x:c>
      <x:c r="E83" s="15" t="str">
        <x:v>Form</x:v>
      </x:c>
      <x:c r="F83" s="15" t="str">
        <x:v>Pro; Obs; Con</x:v>
      </x:c>
      <x:c r="G83" s="15" t="str">
        <x:v>Explain space as both physical and virtual in digital society (for example, online communities, virtual worlds).</x:v>
      </x:c>
      <x:c r="H83" s="15" t="str">
        <x:v>Guided</x:v>
      </x:c>
      <x:c r="I83" s="15" t="n">
        <x:v>11</x:v>
      </x:c>
    </x:row>
    <x:row r="84" ht="36" customHeight="1">
      <x:c r="A84" s="16" t="str">
        <x:v>IBDS</x:v>
      </x:c>
      <x:c r="B84" s="16" t="str">
        <x:v>ibds-26-s06-a1</x:v>
      </x:c>
      <x:c r="C84" s="16" t="str">
        <x:v>ds-u07-001</x:v>
      </x:c>
      <x:c r="D84" s="16" t="str">
        <x:v>assesses</x:v>
      </x:c>
      <x:c r="E84" s="16" t="str">
        <x:v>Form</x:v>
      </x:c>
      <x:c r="F84" s="16" t="str">
        <x:v>Pro; Obs; Con</x:v>
      </x:c>
      <x:c r="G84" s="16" t="str">
        <x:v>Explain how digital media platforms host, distribute and monetize content.</x:v>
      </x:c>
      <x:c r="H84" s="16" t="str">
        <x:v>Guided</x:v>
      </x:c>
      <x:c r="I84" s="16" t="n">
        <x:v>11</x:v>
      </x:c>
    </x:row>
    <x:row r="85" ht="36" customHeight="1">
      <x:c r="A85" s="15" t="str">
        <x:v>IBDS</x:v>
      </x:c>
      <x:c r="B85" s="15" t="str">
        <x:v>ibds-26-s06-a1</x:v>
      </x:c>
      <x:c r="C85" s="15" t="str">
        <x:v>ds-u07-002</x:v>
      </x:c>
      <x:c r="D85" s="15" t="str">
        <x:v>assesses</x:v>
      </x:c>
      <x:c r="E85" s="15" t="str">
        <x:v>Form</x:v>
      </x:c>
      <x:c r="F85" s="15" t="str">
        <x:v>Pro; Obs; Con</x:v>
      </x:c>
      <x:c r="G85" s="15" t="str">
        <x:v>Explain how attention is measured and commodified in digital media (for example, clicks, watch time, impressions).</x:v>
      </x:c>
      <x:c r="H85" s="15" t="str">
        <x:v>Guided</x:v>
      </x:c>
      <x:c r="I85" s="15" t="n">
        <x:v>11</x:v>
      </x:c>
    </x:row>
    <x:row r="86" ht="36" customHeight="1">
      <x:c r="A86" s="16" t="str">
        <x:v>IBDS</x:v>
      </x:c>
      <x:c r="B86" s="16" t="str">
        <x:v>ibds-26-s06-a1</x:v>
      </x:c>
      <x:c r="C86" s="16" t="str">
        <x:v>ds-u07-003</x:v>
      </x:c>
      <x:c r="D86" s="16" t="str">
        <x:v>touches</x:v>
      </x:c>
      <x:c r="E86" s="16" t="str">
        <x:v>Form</x:v>
      </x:c>
      <x:c r="F86" s="16" t="str">
        <x:v>Pro; Obs; Con</x:v>
      </x:c>
      <x:c r="G86" s="16" t="str">
        <x:v>Analyse how digital media platforms shape expression and visibility (for example, trending, shadow-banning, moderation).</x:v>
      </x:c>
      <x:c r="H86" s="16" t="str">
        <x:v>Guided</x:v>
      </x:c>
      <x:c r="I86" s="16" t="n">
        <x:v>11</x:v>
      </x:c>
    </x:row>
    <x:row r="87" ht="36" customHeight="1">
      <x:c r="A87" s="15" t="str">
        <x:v>IBDS</x:v>
      </x:c>
      <x:c r="B87" s="15" t="str">
        <x:v>ibds-26-s06-a1</x:v>
      </x:c>
      <x:c r="C87" s="15" t="str">
        <x:v>ds-u07-004</x:v>
      </x:c>
      <x:c r="D87" s="15" t="str">
        <x:v>touches</x:v>
      </x:c>
      <x:c r="E87" s="15" t="str">
        <x:v>Form</x:v>
      </x:c>
      <x:c r="F87" s="15" t="str">
        <x:v>Pro; Obs; Con</x:v>
      </x:c>
      <x:c r="G87" s="15" t="str">
        <x:v>Explain how misinformation, disinformation and malinformation can spread through digital media.</x:v>
      </x:c>
      <x:c r="H87" s="15" t="str">
        <x:v>Guided</x:v>
      </x:c>
      <x:c r="I87" s="15" t="n">
        <x:v>11</x:v>
      </x:c>
    </x:row>
    <x:row r="88" ht="36" customHeight="1">
      <x:c r="A88" s="16" t="str">
        <x:v>IBDS</x:v>
      </x:c>
      <x:c r="B88" s="16" t="str">
        <x:v>ibds-26-s06-a1</x:v>
      </x:c>
      <x:c r="C88" s="16" t="str">
        <x:v>ds-u07-005</x:v>
      </x:c>
      <x:c r="D88" s="16" t="str">
        <x:v>touches</x:v>
      </x:c>
      <x:c r="E88" s="16" t="str">
        <x:v>Form</x:v>
      </x:c>
      <x:c r="F88" s="16" t="str">
        <x:v>Pro; Obs; Con</x:v>
      </x:c>
      <x:c r="G88" s="16" t="str">
        <x:v>Evaluate responses to harmful or misleading content (for example, fact-checking, content moderation, regulation).</x:v>
      </x:c>
      <x:c r="H88" s="16" t="str">
        <x:v>Guided</x:v>
      </x:c>
      <x:c r="I88" s="16" t="n">
        <x:v>11</x:v>
      </x:c>
    </x:row>
    <x:row r="89" ht="28" customHeight="1">
      <x:c r="A89" s="15" t="str">
        <x:v>IBDS</x:v>
      </x:c>
      <x:c r="B89" s="15" t="str">
        <x:v>ibds-26-s06-a1</x:v>
      </x:c>
      <x:c r="C89" s="15" t="str">
        <x:v>ds-plan-synthesis</x:v>
      </x:c>
      <x:c r="D89" s="15" t="str">
        <x:v>touches</x:v>
      </x:c>
      <x:c r="E89" s="15" t="str">
        <x:v>Form</x:v>
      </x:c>
      <x:c r="F89" s="15" t="str">
        <x:v>Pro; Obs; Con</x:v>
      </x:c>
      <x:c r="G89" s="15" t="str">
        <x:v>Integrate sources into a sustained argument</x:v>
      </x:c>
      <x:c r="H89" s="15" t="str">
        <x:v>Guided</x:v>
      </x:c>
      <x:c r="I89" s="15" t="n">
        <x:v>11</x:v>
      </x:c>
    </x:row>
    <x:row r="90" ht="28" customHeight="1">
      <x:c r="A90" s="16" t="str">
        <x:v>IBDS</x:v>
      </x:c>
      <x:c r="B90" s="16" t="str">
        <x:v>ibds-26-s06-a1</x:v>
      </x:c>
      <x:c r="C90" s="16" t="str">
        <x:v>ds-plan-concepts</x:v>
      </x:c>
      <x:c r="D90" s="16" t="str">
        <x:v>touches</x:v>
      </x:c>
      <x:c r="E90" s="16" t="str">
        <x:v>Form</x:v>
      </x:c>
      <x:c r="F90" s="16" t="str">
        <x:v>Pro; Obs; Con</x:v>
      </x:c>
      <x:c r="G90" s="16" t="str">
        <x:v>Use change and expression alongside other concept lenses</x:v>
      </x:c>
      <x:c r="H90" s="16" t="str">
        <x:v>Guided</x:v>
      </x:c>
      <x:c r="I90" s="16" t="n">
        <x:v>11</x:v>
      </x:c>
    </x:row>
    <x:row r="91" ht="36" customHeight="1">
      <x:c r="A91" s="15" t="str">
        <x:v>IBDS</x:v>
      </x:c>
      <x:c r="B91" s="15" t="str">
        <x:v>ibds-26-s06-a2</x:v>
      </x:c>
      <x:c r="C91" s="15" t="str">
        <x:v>ds-u02-004</x:v>
      </x:c>
      <x:c r="D91" s="15" t="str">
        <x:v>assesses</x:v>
      </x:c>
      <x:c r="E91" s="15" t="str">
        <x:v>Sub</x:v>
      </x:c>
      <x:c r="F91" s="15" t="str">
        <x:v>Pro; Obs; Con</x:v>
      </x:c>
      <x:c r="G91" s="15" t="str">
        <x:v>Explain space as both physical and virtual in digital society (for example, online communities, virtual worlds).</x:v>
      </x:c>
      <x:c r="H91" s="15" t="str">
        <x:v>Independent with transfer check</x:v>
      </x:c>
      <x:c r="I91" s="15" t="n">
        <x:v>12</x:v>
      </x:c>
    </x:row>
    <x:row r="92" ht="36" customHeight="1">
      <x:c r="A92" s="16" t="str">
        <x:v>IBDS</x:v>
      </x:c>
      <x:c r="B92" s="16" t="str">
        <x:v>ibds-26-s06-a2</x:v>
      </x:c>
      <x:c r="C92" s="16" t="str">
        <x:v>ds-u07-001</x:v>
      </x:c>
      <x:c r="D92" s="16" t="str">
        <x:v>assesses</x:v>
      </x:c>
      <x:c r="E92" s="16" t="str">
        <x:v>Sub</x:v>
      </x:c>
      <x:c r="F92" s="16" t="str">
        <x:v>Pro; Obs; Con</x:v>
      </x:c>
      <x:c r="G92" s="16" t="str">
        <x:v>Explain how digital media platforms host, distribute and monetize content.</x:v>
      </x:c>
      <x:c r="H92" s="16" t="str">
        <x:v>Independent with transfer check</x:v>
      </x:c>
      <x:c r="I92" s="16" t="n">
        <x:v>12</x:v>
      </x:c>
    </x:row>
    <x:row r="93" ht="36" customHeight="1">
      <x:c r="A93" s="15" t="str">
        <x:v>IBDS</x:v>
      </x:c>
      <x:c r="B93" s="15" t="str">
        <x:v>ibds-26-s06-a2</x:v>
      </x:c>
      <x:c r="C93" s="15" t="str">
        <x:v>ds-u07-002</x:v>
      </x:c>
      <x:c r="D93" s="15" t="str">
        <x:v>assesses</x:v>
      </x:c>
      <x:c r="E93" s="15" t="str">
        <x:v>Sub</x:v>
      </x:c>
      <x:c r="F93" s="15" t="str">
        <x:v>Pro; Obs; Con</x:v>
      </x:c>
      <x:c r="G93" s="15" t="str">
        <x:v>Explain how attention is measured and commodified in digital media (for example, clicks, watch time, impressions).</x:v>
      </x:c>
      <x:c r="H93" s="15" t="str">
        <x:v>Independent with transfer check</x:v>
      </x:c>
      <x:c r="I93" s="15" t="n">
        <x:v>12</x:v>
      </x:c>
    </x:row>
    <x:row r="94" ht="36" customHeight="1">
      <x:c r="A94" s="16" t="str">
        <x:v>IBDS</x:v>
      </x:c>
      <x:c r="B94" s="16" t="str">
        <x:v>ibds-26-s06-a2</x:v>
      </x:c>
      <x:c r="C94" s="16" t="str">
        <x:v>ds-u07-003</x:v>
      </x:c>
      <x:c r="D94" s="16" t="str">
        <x:v>assesses</x:v>
      </x:c>
      <x:c r="E94" s="16" t="str">
        <x:v>Sub</x:v>
      </x:c>
      <x:c r="F94" s="16" t="str">
        <x:v>Pro; Obs; Con</x:v>
      </x:c>
      <x:c r="G94" s="16" t="str">
        <x:v>Analyse how digital media platforms shape expression and visibility (for example, trending, shadow-banning, moderation).</x:v>
      </x:c>
      <x:c r="H94" s="16" t="str">
        <x:v>Independent with transfer check</x:v>
      </x:c>
      <x:c r="I94" s="16" t="n">
        <x:v>12</x:v>
      </x:c>
    </x:row>
    <x:row r="95" ht="36" customHeight="1">
      <x:c r="A95" s="15" t="str">
        <x:v>IBDS</x:v>
      </x:c>
      <x:c r="B95" s="15" t="str">
        <x:v>ibds-26-s06-a2</x:v>
      </x:c>
      <x:c r="C95" s="15" t="str">
        <x:v>ds-u07-004</x:v>
      </x:c>
      <x:c r="D95" s="15" t="str">
        <x:v>assesses</x:v>
      </x:c>
      <x:c r="E95" s="15" t="str">
        <x:v>Sub</x:v>
      </x:c>
      <x:c r="F95" s="15" t="str">
        <x:v>Pro; Obs; Con</x:v>
      </x:c>
      <x:c r="G95" s="15" t="str">
        <x:v>Explain how misinformation, disinformation and malinformation can spread through digital media.</x:v>
      </x:c>
      <x:c r="H95" s="15" t="str">
        <x:v>Independent with transfer check</x:v>
      </x:c>
      <x:c r="I95" s="15" t="n">
        <x:v>12</x:v>
      </x:c>
    </x:row>
    <x:row r="96" ht="36" customHeight="1">
      <x:c r="A96" s="16" t="str">
        <x:v>IBDS</x:v>
      </x:c>
      <x:c r="B96" s="16" t="str">
        <x:v>ibds-26-s06-a2</x:v>
      </x:c>
      <x:c r="C96" s="16" t="str">
        <x:v>ds-u07-005</x:v>
      </x:c>
      <x:c r="D96" s="16" t="str">
        <x:v>assesses</x:v>
      </x:c>
      <x:c r="E96" s="16" t="str">
        <x:v>Sub</x:v>
      </x:c>
      <x:c r="F96" s="16" t="str">
        <x:v>Pro; Obs; Con</x:v>
      </x:c>
      <x:c r="G96" s="16" t="str">
        <x:v>Evaluate responses to harmful or misleading content (for example, fact-checking, content moderation, regulation).</x:v>
      </x:c>
      <x:c r="H96" s="16" t="str">
        <x:v>Independent with transfer check</x:v>
      </x:c>
      <x:c r="I96" s="16" t="n">
        <x:v>12</x:v>
      </x:c>
    </x:row>
    <x:row r="97" ht="36" customHeight="1">
      <x:c r="A97" s="15" t="str">
        <x:v>IBDS</x:v>
      </x:c>
      <x:c r="B97" s="15" t="str">
        <x:v>ibds-26-s06-a2</x:v>
      </x:c>
      <x:c r="C97" s="15" t="str">
        <x:v>ds-plan-synthesis</x:v>
      </x:c>
      <x:c r="D97" s="15" t="str">
        <x:v>assesses</x:v>
      </x:c>
      <x:c r="E97" s="15" t="str">
        <x:v>Sub</x:v>
      </x:c>
      <x:c r="F97" s="15" t="str">
        <x:v>Pro; Obs; Con</x:v>
      </x:c>
      <x:c r="G97" s="15" t="str">
        <x:v>Integrate sources into a sustained argument</x:v>
      </x:c>
      <x:c r="H97" s="15" t="str">
        <x:v>Independent with transfer check</x:v>
      </x:c>
      <x:c r="I97" s="15" t="n">
        <x:v>12</x:v>
      </x:c>
    </x:row>
    <x:row r="98" ht="36" customHeight="1">
      <x:c r="A98" s="16" t="str">
        <x:v>IBDS</x:v>
      </x:c>
      <x:c r="B98" s="16" t="str">
        <x:v>ibds-26-s06-a2</x:v>
      </x:c>
      <x:c r="C98" s="16" t="str">
        <x:v>ds-plan-concepts</x:v>
      </x:c>
      <x:c r="D98" s="16" t="str">
        <x:v>assesses</x:v>
      </x:c>
      <x:c r="E98" s="16" t="str">
        <x:v>Sub</x:v>
      </x:c>
      <x:c r="F98" s="16" t="str">
        <x:v>Pro; Obs; Con</x:v>
      </x:c>
      <x:c r="G98" s="16" t="str">
        <x:v>Use change and expression alongside other concept lenses</x:v>
      </x:c>
      <x:c r="H98" s="16" t="str">
        <x:v>Independent with transfer check</x:v>
      </x:c>
      <x:c r="I98" s="16" t="n">
        <x:v>12</x:v>
      </x:c>
    </x:row>
    <x:row r="99" ht="36" customHeight="1">
      <x:c r="A99" s="15" t="str">
        <x:v>IBDS</x:v>
      </x:c>
      <x:c r="B99" s="15" t="str">
        <x:v>ibds-26-s07-a1</x:v>
      </x:c>
      <x:c r="C99" s="15" t="str">
        <x:v>ds-u03-004</x:v>
      </x:c>
      <x:c r="D99" s="15" t="str">
        <x:v>assesses</x:v>
      </x:c>
      <x:c r="E99" s="15" t="str">
        <x:v>Form</x:v>
      </x:c>
      <x:c r="F99" s="15" t="str">
        <x:v>Pro; Obs; Con</x:v>
      </x:c>
      <x:c r="G99" s="15" t="str">
        <x:v>Explain how data can be aggregated, analysed and visualized to support decision-making.</x:v>
      </x:c>
      <x:c r="H99" s="15" t="str">
        <x:v>Guided</x:v>
      </x:c>
      <x:c r="I99" s="15" t="n">
        <x:v>13</x:v>
      </x:c>
    </x:row>
    <x:row r="100" ht="36" customHeight="1">
      <x:c r="A100" s="16" t="str">
        <x:v>IBDS</x:v>
      </x:c>
      <x:c r="B100" s="16" t="str">
        <x:v>ibds-26-s07-a1</x:v>
      </x:c>
      <x:c r="C100" s="16" t="str">
        <x:v>ds-u05-005</x:v>
      </x:c>
      <x:c r="D100" s="16" t="str">
        <x:v>assesses</x:v>
      </x:c>
      <x:c r="E100" s="16" t="str">
        <x:v>Form</x:v>
      </x:c>
      <x:c r="F100" s="16" t="str">
        <x:v>Pro; Obs; Con</x:v>
      </x:c>
      <x:c r="G100" s="16" t="str">
        <x:v>Explain how computer performance and limitations affect digital experiences (for example, latency, storage limits, processing power).</x:v>
      </x:c>
      <x:c r="H100" s="16" t="str">
        <x:v>Guided</x:v>
      </x:c>
      <x:c r="I100" s="16" t="n">
        <x:v>13</x:v>
      </x:c>
    </x:row>
    <x:row r="101" ht="36" customHeight="1">
      <x:c r="A101" s="15" t="str">
        <x:v>IBDS</x:v>
      </x:c>
      <x:c r="B101" s="15" t="str">
        <x:v>ibds-26-s07-a1</x:v>
      </x:c>
      <x:c r="C101" s="15" t="str">
        <x:v>ds-plan-contexts</x:v>
      </x:c>
      <x:c r="D101" s="15" t="str">
        <x:v>assesses</x:v>
      </x:c>
      <x:c r="E101" s="15" t="str">
        <x:v>Form</x:v>
      </x:c>
      <x:c r="F101" s="15" t="str">
        <x:v>Pro; Obs; Con</x:v>
      </x:c>
      <x:c r="G101" s="15" t="str">
        <x:v>Compare social economic environmental health cultural political and knowledge contexts</x:v>
      </x:c>
      <x:c r="H101" s="15" t="str">
        <x:v>Guided</x:v>
      </x:c>
      <x:c r="I101" s="15" t="n">
        <x:v>13</x:v>
      </x:c>
    </x:row>
    <x:row r="102" ht="28" customHeight="1">
      <x:c r="A102" s="16" t="str">
        <x:v>IBDS</x:v>
      </x:c>
      <x:c r="B102" s="16" t="str">
        <x:v>ibds-26-s07-a1</x:v>
      </x:c>
      <x:c r="C102" s="16" t="str">
        <x:v>ds-plan-synthesis</x:v>
      </x:c>
      <x:c r="D102" s="16" t="str">
        <x:v>touches</x:v>
      </x:c>
      <x:c r="E102" s="16" t="str">
        <x:v>Form</x:v>
      </x:c>
      <x:c r="F102" s="16" t="str">
        <x:v>Pro; Obs; Con</x:v>
      </x:c>
      <x:c r="G102" s="16" t="str">
        <x:v>Integrate sources into a sustained argument</x:v>
      </x:c>
      <x:c r="H102" s="16" t="str">
        <x:v>Guided</x:v>
      </x:c>
      <x:c r="I102" s="16" t="n">
        <x:v>13</x:v>
      </x:c>
    </x:row>
    <x:row r="103" ht="28" customHeight="1">
      <x:c r="A103" s="15" t="str">
        <x:v>IBDS</x:v>
      </x:c>
      <x:c r="B103" s="15" t="str">
        <x:v>ibds-26-s07-a1</x:v>
      </x:c>
      <x:c r="C103" s="15" t="str">
        <x:v>ds-plan-evaluation</x:v>
      </x:c>
      <x:c r="D103" s="15" t="str">
        <x:v>touches</x:v>
      </x:c>
      <x:c r="E103" s="15" t="str">
        <x:v>Form</x:v>
      </x:c>
      <x:c r="F103" s="15" t="str">
        <x:v>Pro; Obs; Con</x:v>
      </x:c>
      <x:c r="G103" s="15" t="str">
        <x:v>Weigh evidence and give a conditional judgement</x:v>
      </x:c>
      <x:c r="H103" s="15" t="str">
        <x:v>Guided</x:v>
      </x:c>
      <x:c r="I103" s="15" t="n">
        <x:v>13</x:v>
      </x:c>
    </x:row>
    <x:row r="104" ht="36" customHeight="1">
      <x:c r="A104" s="16" t="str">
        <x:v>IBDS</x:v>
      </x:c>
      <x:c r="B104" s="16" t="str">
        <x:v>ibds-26-s07-a2</x:v>
      </x:c>
      <x:c r="C104" s="16" t="str">
        <x:v>ds-u03-004</x:v>
      </x:c>
      <x:c r="D104" s="16" t="str">
        <x:v>assesses</x:v>
      </x:c>
      <x:c r="E104" s="16" t="str">
        <x:v>Sub</x:v>
      </x:c>
      <x:c r="F104" s="16" t="str">
        <x:v>Pro; Obs; Con</x:v>
      </x:c>
      <x:c r="G104" s="16" t="str">
        <x:v>Explain how data can be aggregated, analysed and visualized to support decision-making.</x:v>
      </x:c>
      <x:c r="H104" s="16" t="str">
        <x:v>Independent with transfer check</x:v>
      </x:c>
      <x:c r="I104" s="16" t="n">
        <x:v>14</x:v>
      </x:c>
    </x:row>
    <x:row r="105" ht="36" customHeight="1">
      <x:c r="A105" s="15" t="str">
        <x:v>IBDS</x:v>
      </x:c>
      <x:c r="B105" s="15" t="str">
        <x:v>ibds-26-s07-a2</x:v>
      </x:c>
      <x:c r="C105" s="15" t="str">
        <x:v>ds-u05-005</x:v>
      </x:c>
      <x:c r="D105" s="15" t="str">
        <x:v>assesses</x:v>
      </x:c>
      <x:c r="E105" s="15" t="str">
        <x:v>Sub</x:v>
      </x:c>
      <x:c r="F105" s="15" t="str">
        <x:v>Pro; Obs; Con</x:v>
      </x:c>
      <x:c r="G105" s="15" t="str">
        <x:v>Explain how computer performance and limitations affect digital experiences (for example, latency, storage limits, processing power).</x:v>
      </x:c>
      <x:c r="H105" s="15" t="str">
        <x:v>Independent with transfer check</x:v>
      </x:c>
      <x:c r="I105" s="15" t="n">
        <x:v>14</x:v>
      </x:c>
    </x:row>
    <x:row r="106" ht="36" customHeight="1">
      <x:c r="A106" s="16" t="str">
        <x:v>IBDS</x:v>
      </x:c>
      <x:c r="B106" s="16" t="str">
        <x:v>ibds-26-s07-a2</x:v>
      </x:c>
      <x:c r="C106" s="16" t="str">
        <x:v>ds-plan-contexts</x:v>
      </x:c>
      <x:c r="D106" s="16" t="str">
        <x:v>assesses</x:v>
      </x:c>
      <x:c r="E106" s="16" t="str">
        <x:v>Sub</x:v>
      </x:c>
      <x:c r="F106" s="16" t="str">
        <x:v>Pro; Obs; Con</x:v>
      </x:c>
      <x:c r="G106" s="16" t="str">
        <x:v>Compare social economic environmental health cultural political and knowledge contexts</x:v>
      </x:c>
      <x:c r="H106" s="16" t="str">
        <x:v>Independent with transfer check</x:v>
      </x:c>
      <x:c r="I106" s="16" t="n">
        <x:v>14</x:v>
      </x:c>
    </x:row>
    <x:row r="107" ht="36" customHeight="1">
      <x:c r="A107" s="15" t="str">
        <x:v>IBDS</x:v>
      </x:c>
      <x:c r="B107" s="15" t="str">
        <x:v>ibds-26-s07-a2</x:v>
      </x:c>
      <x:c r="C107" s="15" t="str">
        <x:v>ds-plan-synthesis</x:v>
      </x:c>
      <x:c r="D107" s="15" t="str">
        <x:v>assesses</x:v>
      </x:c>
      <x:c r="E107" s="15" t="str">
        <x:v>Sub</x:v>
      </x:c>
      <x:c r="F107" s="15" t="str">
        <x:v>Pro; Obs; Con</x:v>
      </x:c>
      <x:c r="G107" s="15" t="str">
        <x:v>Integrate sources into a sustained argument</x:v>
      </x:c>
      <x:c r="H107" s="15" t="str">
        <x:v>Independent with transfer check</x:v>
      </x:c>
      <x:c r="I107" s="15" t="n">
        <x:v>14</x:v>
      </x:c>
    </x:row>
    <x:row r="108" ht="36" customHeight="1">
      <x:c r="A108" s="16" t="str">
        <x:v>IBDS</x:v>
      </x:c>
      <x:c r="B108" s="16" t="str">
        <x:v>ibds-26-s07-a2</x:v>
      </x:c>
      <x:c r="C108" s="16" t="str">
        <x:v>ds-plan-evaluation</x:v>
      </x:c>
      <x:c r="D108" s="16" t="str">
        <x:v>assesses</x:v>
      </x:c>
      <x:c r="E108" s="16" t="str">
        <x:v>Sub</x:v>
      </x:c>
      <x:c r="F108" s="16" t="str">
        <x:v>Pro; Obs; Con</x:v>
      </x:c>
      <x:c r="G108" s="16" t="str">
        <x:v>Weigh evidence and give a conditional judgement</x:v>
      </x:c>
      <x:c r="H108" s="16" t="str">
        <x:v>Independent with transfer check</x:v>
      </x:c>
      <x:c r="I108" s="16" t="n">
        <x:v>14</x:v>
      </x:c>
    </x:row>
    <x:row r="109" ht="36" customHeight="1">
      <x:c r="A109" s="15" t="str">
        <x:v>IBDS</x:v>
      </x:c>
      <x:c r="B109" s="15" t="str">
        <x:v>ibds-26-s08-a1</x:v>
      </x:c>
      <x:c r="C109" s="15" t="str">
        <x:v>ds-u12-003</x:v>
      </x:c>
      <x:c r="D109" s="15" t="str">
        <x:v>assesses</x:v>
      </x:c>
      <x:c r="E109" s="15" t="str">
        <x:v>Form</x:v>
      </x:c>
      <x:c r="F109" s="15" t="str">
        <x:v>Pro; Obs; Con</x:v>
      </x:c>
      <x:c r="G109" s="15" t="str">
        <x:v>Locate, select and evaluate diverse sources for relevance, reliability and bias in relation to a digital inquiry.</x:v>
      </x:c>
      <x:c r="H109" s="15" t="str">
        <x:v>Guided</x:v>
      </x:c>
      <x:c r="I109" s="15" t="n">
        <x:v>15</x:v>
      </x:c>
    </x:row>
    <x:row r="110" ht="28" customHeight="1">
      <x:c r="A110" s="16" t="str">
        <x:v>IBDS</x:v>
      </x:c>
      <x:c r="B110" s="16" t="str">
        <x:v>ibds-26-s08-a1</x:v>
      </x:c>
      <x:c r="C110" s="16" t="str">
        <x:v>ds-plan-inquiry</x:v>
      </x:c>
      <x:c r="D110" s="16" t="str">
        <x:v>assesses</x:v>
      </x:c>
      <x:c r="E110" s="16" t="str">
        <x:v>Form</x:v>
      </x:c>
      <x:c r="F110" s="16" t="str">
        <x:v>Pro; Obs; Con</x:v>
      </x:c>
      <x:c r="G110" s="16" t="str">
        <x:v>Frame and justify a feasible inquiry</x:v>
      </x:c>
      <x:c r="H110" s="16" t="str">
        <x:v>Guided</x:v>
      </x:c>
      <x:c r="I110" s="16" t="n">
        <x:v>15</x:v>
      </x:c>
    </x:row>
    <x:row r="111" ht="28" customHeight="1">
      <x:c r="A111" s="15" t="str">
        <x:v>IBDS</x:v>
      </x:c>
      <x:c r="B111" s="15" t="str">
        <x:v>ibds-26-s08-a1</x:v>
      </x:c>
      <x:c r="C111" s="15" t="str">
        <x:v>ds-plan-communication</x:v>
      </x:c>
      <x:c r="D111" s="15" t="str">
        <x:v>assesses</x:v>
      </x:c>
      <x:c r="E111" s="15" t="str">
        <x:v>Form</x:v>
      </x:c>
      <x:c r="F111" s="15" t="str">
        <x:v>Pro; Obs; Con</x:v>
      </x:c>
      <x:c r="G111" s="15" t="str">
        <x:v>Communicate an evidence-based inquiry in multiple modes</x:v>
      </x:c>
      <x:c r="H111" s="15" t="str">
        <x:v>Guided</x:v>
      </x:c>
      <x:c r="I111" s="15" t="n">
        <x:v>15</x:v>
      </x:c>
    </x:row>
    <x:row r="112" ht="36" customHeight="1">
      <x:c r="A112" s="16" t="str">
        <x:v>IBDS</x:v>
      </x:c>
      <x:c r="B112" s="16" t="str">
        <x:v>ibds-26-s08-a1</x:v>
      </x:c>
      <x:c r="C112" s="16" t="str">
        <x:v>ds-plan-contexts</x:v>
      </x:c>
      <x:c r="D112" s="16" t="str">
        <x:v>touches</x:v>
      </x:c>
      <x:c r="E112" s="16" t="str">
        <x:v>Form</x:v>
      </x:c>
      <x:c r="F112" s="16" t="str">
        <x:v>Pro; Obs; Con</x:v>
      </x:c>
      <x:c r="G112" s="16" t="str">
        <x:v>Compare social economic environmental health cultural political and knowledge contexts</x:v>
      </x:c>
      <x:c r="H112" s="16" t="str">
        <x:v>Guided</x:v>
      </x:c>
      <x:c r="I112" s="16" t="n">
        <x:v>15</x:v>
      </x:c>
    </x:row>
    <x:row r="113" ht="36" customHeight="1">
      <x:c r="A113" s="15" t="str">
        <x:v>IBDS</x:v>
      </x:c>
      <x:c r="B113" s="15" t="str">
        <x:v>ibds-26-s08-a2</x:v>
      </x:c>
      <x:c r="C113" s="15" t="str">
        <x:v>ds-u12-003</x:v>
      </x:c>
      <x:c r="D113" s="15" t="str">
        <x:v>assesses</x:v>
      </x:c>
      <x:c r="E113" s="15" t="str">
        <x:v>Sub</x:v>
      </x:c>
      <x:c r="F113" s="15" t="str">
        <x:v>Pro; Obs; Con</x:v>
      </x:c>
      <x:c r="G113" s="15" t="str">
        <x:v>Locate, select and evaluate diverse sources for relevance, reliability and bias in relation to a digital inquiry.</x:v>
      </x:c>
      <x:c r="H113" s="15" t="str">
        <x:v>Independent with transfer check</x:v>
      </x:c>
      <x:c r="I113" s="15" t="n">
        <x:v>16</x:v>
      </x:c>
    </x:row>
    <x:row r="114" ht="36" customHeight="1">
      <x:c r="A114" s="16" t="str">
        <x:v>IBDS</x:v>
      </x:c>
      <x:c r="B114" s="16" t="str">
        <x:v>ibds-26-s08-a2</x:v>
      </x:c>
      <x:c r="C114" s="16" t="str">
        <x:v>ds-plan-inquiry</x:v>
      </x:c>
      <x:c r="D114" s="16" t="str">
        <x:v>assesses</x:v>
      </x:c>
      <x:c r="E114" s="16" t="str">
        <x:v>Sub</x:v>
      </x:c>
      <x:c r="F114" s="16" t="str">
        <x:v>Pro; Obs; Con</x:v>
      </x:c>
      <x:c r="G114" s="16" t="str">
        <x:v>Frame and justify a feasible inquiry</x:v>
      </x:c>
      <x:c r="H114" s="16" t="str">
        <x:v>Independent with transfer check</x:v>
      </x:c>
      <x:c r="I114" s="16" t="n">
        <x:v>16</x:v>
      </x:c>
    </x:row>
    <x:row r="115" ht="36" customHeight="1">
      <x:c r="A115" s="15" t="str">
        <x:v>IBDS</x:v>
      </x:c>
      <x:c r="B115" s="15" t="str">
        <x:v>ibds-26-s08-a2</x:v>
      </x:c>
      <x:c r="C115" s="15" t="str">
        <x:v>ds-plan-communication</x:v>
      </x:c>
      <x:c r="D115" s="15" t="str">
        <x:v>assesses</x:v>
      </x:c>
      <x:c r="E115" s="15" t="str">
        <x:v>Sub</x:v>
      </x:c>
      <x:c r="F115" s="15" t="str">
        <x:v>Pro; Obs; Con</x:v>
      </x:c>
      <x:c r="G115" s="15" t="str">
        <x:v>Communicate an evidence-based inquiry in multiple modes</x:v>
      </x:c>
      <x:c r="H115" s="15" t="str">
        <x:v>Independent with transfer check</x:v>
      </x:c>
      <x:c r="I115" s="15" t="n">
        <x:v>16</x:v>
      </x:c>
    </x:row>
    <x:row r="116" ht="36" customHeight="1">
      <x:c r="A116" s="16" t="str">
        <x:v>IBDS</x:v>
      </x:c>
      <x:c r="B116" s="16" t="str">
        <x:v>ibds-26-s08-a2</x:v>
      </x:c>
      <x:c r="C116" s="16" t="str">
        <x:v>ds-plan-contexts</x:v>
      </x:c>
      <x:c r="D116" s="16" t="str">
        <x:v>assesses</x:v>
      </x:c>
      <x:c r="E116" s="16" t="str">
        <x:v>Sub</x:v>
      </x:c>
      <x:c r="F116" s="16" t="str">
        <x:v>Pro; Obs; Con</x:v>
      </x:c>
      <x:c r="G116" s="16" t="str">
        <x:v>Compare social economic environmental health cultural political and knowledge contexts</x:v>
      </x:c>
      <x:c r="H116" s="16" t="str">
        <x:v>Independent with transfer check</x:v>
      </x:c>
      <x:c r="I116" s="16" t="n">
        <x:v>16</x:v>
      </x:c>
    </x:row>
    <x:row r="117" ht="36" customHeight="1">
      <x:c r="A117" s="15" t="str">
        <x:v>IBDS</x:v>
      </x:c>
      <x:c r="B117" s="15" t="str">
        <x:v>ibds-26-s09-a1</x:v>
      </x:c>
      <x:c r="C117" s="15" t="str">
        <x:v>ds-u02-005</x:v>
      </x:c>
      <x:c r="D117" s="15" t="str">
        <x:v>assesses</x:v>
      </x:c>
      <x:c r="E117" s="15" t="str">
        <x:v>Form</x:v>
      </x:c>
      <x:c r="F117" s="15" t="str">
        <x:v>Pro; Obs; Con</x:v>
      </x:c>
      <x:c r="G117" s="15" t="str">
        <x:v>Explain systems thinking and how digital systems interact with other systems.</x:v>
      </x:c>
      <x:c r="H117" s="15" t="str">
        <x:v>Guided</x:v>
      </x:c>
      <x:c r="I117" s="15" t="n">
        <x:v>17</x:v>
      </x:c>
    </x:row>
    <x:row r="118" ht="36" customHeight="1">
      <x:c r="A118" s="16" t="str">
        <x:v>IBDS</x:v>
      </x:c>
      <x:c r="B118" s="16" t="str">
        <x:v>ibds-26-s09-a1</x:v>
      </x:c>
      <x:c r="C118" s="16" t="str">
        <x:v>ds-u12-003</x:v>
      </x:c>
      <x:c r="D118" s="16" t="str">
        <x:v>assesses</x:v>
      </x:c>
      <x:c r="E118" s="16" t="str">
        <x:v>Form</x:v>
      </x:c>
      <x:c r="F118" s="16" t="str">
        <x:v>Pro; Obs; Con</x:v>
      </x:c>
      <x:c r="G118" s="16" t="str">
        <x:v>Locate, select and evaluate diverse sources for relevance, reliability and bias in relation to a digital inquiry.</x:v>
      </x:c>
      <x:c r="H118" s="16" t="str">
        <x:v>Guided</x:v>
      </x:c>
      <x:c r="I118" s="16" t="n">
        <x:v>17</x:v>
      </x:c>
    </x:row>
    <x:row r="119" ht="28" customHeight="1">
      <x:c r="A119" s="15" t="str">
        <x:v>IBDS</x:v>
      </x:c>
      <x:c r="B119" s="15" t="str">
        <x:v>ibds-26-s09-a1</x:v>
      </x:c>
      <x:c r="C119" s="15" t="str">
        <x:v>ds-plan-evaluation</x:v>
      </x:c>
      <x:c r="D119" s="15" t="str">
        <x:v>assesses</x:v>
      </x:c>
      <x:c r="E119" s="15" t="str">
        <x:v>Form</x:v>
      </x:c>
      <x:c r="F119" s="15" t="str">
        <x:v>Pro; Obs; Con</x:v>
      </x:c>
      <x:c r="G119" s="15" t="str">
        <x:v>Weigh evidence and give a conditional judgement</x:v>
      </x:c>
      <x:c r="H119" s="15" t="str">
        <x:v>Guided</x:v>
      </x:c>
      <x:c r="I119" s="15" t="n">
        <x:v>17</x:v>
      </x:c>
    </x:row>
    <x:row r="120" ht="28" customHeight="1">
      <x:c r="A120" s="16" t="str">
        <x:v>IBDS</x:v>
      </x:c>
      <x:c r="B120" s="16" t="str">
        <x:v>ibds-26-s09-a1</x:v>
      </x:c>
      <x:c r="C120" s="16" t="str">
        <x:v>ds-plan-synthesis</x:v>
      </x:c>
      <x:c r="D120" s="16" t="str">
        <x:v>touches</x:v>
      </x:c>
      <x:c r="E120" s="16" t="str">
        <x:v>Form</x:v>
      </x:c>
      <x:c r="F120" s="16" t="str">
        <x:v>Pro; Obs; Con</x:v>
      </x:c>
      <x:c r="G120" s="16" t="str">
        <x:v>Integrate sources into a sustained argument</x:v>
      </x:c>
      <x:c r="H120" s="16" t="str">
        <x:v>Guided</x:v>
      </x:c>
      <x:c r="I120" s="16" t="n">
        <x:v>17</x:v>
      </x:c>
    </x:row>
    <x:row r="121" ht="28" customHeight="1">
      <x:c r="A121" s="15" t="str">
        <x:v>IBDS</x:v>
      </x:c>
      <x:c r="B121" s="15" t="str">
        <x:v>ibds-26-s09-a1</x:v>
      </x:c>
      <x:c r="C121" s="15" t="str">
        <x:v>ds-plan-communication</x:v>
      </x:c>
      <x:c r="D121" s="15" t="str">
        <x:v>touches</x:v>
      </x:c>
      <x:c r="E121" s="15" t="str">
        <x:v>Form</x:v>
      </x:c>
      <x:c r="F121" s="15" t="str">
        <x:v>Pro; Obs; Con</x:v>
      </x:c>
      <x:c r="G121" s="15" t="str">
        <x:v>Communicate an evidence-based inquiry in multiple modes</x:v>
      </x:c>
      <x:c r="H121" s="15" t="str">
        <x:v>Guided</x:v>
      </x:c>
      <x:c r="I121" s="15" t="n">
        <x:v>17</x:v>
      </x:c>
    </x:row>
    <x:row r="122" ht="36" customHeight="1">
      <x:c r="A122" s="16" t="str">
        <x:v>IBDS</x:v>
      </x:c>
      <x:c r="B122" s="16" t="str">
        <x:v>ibds-26-s09-a2</x:v>
      </x:c>
      <x:c r="C122" s="16" t="str">
        <x:v>ds-u02-005</x:v>
      </x:c>
      <x:c r="D122" s="16" t="str">
        <x:v>assesses</x:v>
      </x:c>
      <x:c r="E122" s="16" t="str">
        <x:v>Sub</x:v>
      </x:c>
      <x:c r="F122" s="16" t="str">
        <x:v>Pro; Obs; Con</x:v>
      </x:c>
      <x:c r="G122" s="16" t="str">
        <x:v>Explain systems thinking and how digital systems interact with other systems.</x:v>
      </x:c>
      <x:c r="H122" s="16" t="str">
        <x:v>Independent with transfer check</x:v>
      </x:c>
      <x:c r="I122" s="16" t="n">
        <x:v>18</x:v>
      </x:c>
    </x:row>
    <x:row r="123" ht="36" customHeight="1">
      <x:c r="A123" s="15" t="str">
        <x:v>IBDS</x:v>
      </x:c>
      <x:c r="B123" s="15" t="str">
        <x:v>ibds-26-s09-a2</x:v>
      </x:c>
      <x:c r="C123" s="15" t="str">
        <x:v>ds-u12-003</x:v>
      </x:c>
      <x:c r="D123" s="15" t="str">
        <x:v>assesses</x:v>
      </x:c>
      <x:c r="E123" s="15" t="str">
        <x:v>Sub</x:v>
      </x:c>
      <x:c r="F123" s="15" t="str">
        <x:v>Pro; Obs; Con</x:v>
      </x:c>
      <x:c r="G123" s="15" t="str">
        <x:v>Locate, select and evaluate diverse sources for relevance, reliability and bias in relation to a digital inquiry.</x:v>
      </x:c>
      <x:c r="H123" s="15" t="str">
        <x:v>Independent with transfer check</x:v>
      </x:c>
      <x:c r="I123" s="15" t="n">
        <x:v>18</x:v>
      </x:c>
    </x:row>
    <x:row r="124" ht="36" customHeight="1">
      <x:c r="A124" s="16" t="str">
        <x:v>IBDS</x:v>
      </x:c>
      <x:c r="B124" s="16" t="str">
        <x:v>ibds-26-s09-a2</x:v>
      </x:c>
      <x:c r="C124" s="16" t="str">
        <x:v>ds-plan-evaluation</x:v>
      </x:c>
      <x:c r="D124" s="16" t="str">
        <x:v>assesses</x:v>
      </x:c>
      <x:c r="E124" s="16" t="str">
        <x:v>Sub</x:v>
      </x:c>
      <x:c r="F124" s="16" t="str">
        <x:v>Pro; Obs; Con</x:v>
      </x:c>
      <x:c r="G124" s="16" t="str">
        <x:v>Weigh evidence and give a conditional judgement</x:v>
      </x:c>
      <x:c r="H124" s="16" t="str">
        <x:v>Independent with transfer check</x:v>
      </x:c>
      <x:c r="I124" s="16" t="n">
        <x:v>18</x:v>
      </x:c>
    </x:row>
    <x:row r="125" ht="36" customHeight="1">
      <x:c r="A125" s="15" t="str">
        <x:v>IBDS</x:v>
      </x:c>
      <x:c r="B125" s="15" t="str">
        <x:v>ibds-26-s09-a2</x:v>
      </x:c>
      <x:c r="C125" s="15" t="str">
        <x:v>ds-plan-synthesis</x:v>
      </x:c>
      <x:c r="D125" s="15" t="str">
        <x:v>assesses</x:v>
      </x:c>
      <x:c r="E125" s="15" t="str">
        <x:v>Sub</x:v>
      </x:c>
      <x:c r="F125" s="15" t="str">
        <x:v>Pro; Obs; Con</x:v>
      </x:c>
      <x:c r="G125" s="15" t="str">
        <x:v>Integrate sources into a sustained argument</x:v>
      </x:c>
      <x:c r="H125" s="15" t="str">
        <x:v>Independent with transfer check</x:v>
      </x:c>
      <x:c r="I125" s="15" t="n">
        <x:v>18</x:v>
      </x:c>
    </x:row>
    <x:row r="126" ht="36" customHeight="1">
      <x:c r="A126" s="16" t="str">
        <x:v>IBDS</x:v>
      </x:c>
      <x:c r="B126" s="16" t="str">
        <x:v>ibds-26-s09-a2</x:v>
      </x:c>
      <x:c r="C126" s="16" t="str">
        <x:v>ds-plan-communication</x:v>
      </x:c>
      <x:c r="D126" s="16" t="str">
        <x:v>assesses</x:v>
      </x:c>
      <x:c r="E126" s="16" t="str">
        <x:v>Sub</x:v>
      </x:c>
      <x:c r="F126" s="16" t="str">
        <x:v>Pro; Obs; Con</x:v>
      </x:c>
      <x:c r="G126" s="16" t="str">
        <x:v>Communicate an evidence-based inquiry in multiple modes</x:v>
      </x:c>
      <x:c r="H126" s="16" t="str">
        <x:v>Independent with transfer check</x:v>
      </x:c>
      <x:c r="I126" s="16" t="n">
        <x:v>18</x:v>
      </x:c>
    </x:row>
    <x:row r="127" ht="28" customHeight="1">
      <x:c r="A127" s="15" t="str">
        <x:v>MM12</x:v>
      </x:c>
      <x:c r="B127" s="15" t="str">
        <x:v>mm12-26-s01-a1</x:v>
      </x:c>
      <x:c r="C127" s="15" t="str">
        <x:v>mm12-o1</x:v>
      </x:c>
      <x:c r="D127" s="15" t="str">
        <x:v>assesses</x:v>
      </x:c>
      <x:c r="E127" s="15" t="str">
        <x:v>Form</x:v>
      </x:c>
      <x:c r="F127" s="15" t="str">
        <x:v>Pro; Obs; Con</x:v>
      </x:c>
      <x:c r="G127" s="15" t="str">
        <x:v>Image editing</x:v>
      </x:c>
      <x:c r="H127" s="15" t="str">
        <x:v>Guided</x:v>
      </x:c>
      <x:c r="I127" s="15" t="n">
        <x:v>1</x:v>
      </x:c>
    </x:row>
    <x:row r="128" ht="28" customHeight="1">
      <x:c r="A128" s="16" t="str">
        <x:v>MM12</x:v>
      </x:c>
      <x:c r="B128" s="16" t="str">
        <x:v>mm12-26-s01-a1</x:v>
      </x:c>
      <x:c r="C128" s="16" t="str">
        <x:v>mm12-o3</x:v>
      </x:c>
      <x:c r="D128" s="16" t="str">
        <x:v>assesses</x:v>
      </x:c>
      <x:c r="E128" s="16" t="str">
        <x:v>Form</x:v>
      </x:c>
      <x:c r="F128" s="16" t="str">
        <x:v>Pro; Obs; Con</x:v>
      </x:c>
      <x:c r="G128" s="16" t="str">
        <x:v>Image workflow</x:v>
      </x:c>
      <x:c r="H128" s="16" t="str">
        <x:v>Guided</x:v>
      </x:c>
      <x:c r="I128" s="16" t="n">
        <x:v>1</x:v>
      </x:c>
    </x:row>
    <x:row r="129" ht="28" customHeight="1">
      <x:c r="A129" s="15" t="str">
        <x:v>MM12</x:v>
      </x:c>
      <x:c r="B129" s="15" t="str">
        <x:v>mm12-26-s01-a1</x:v>
      </x:c>
      <x:c r="C129" s="15" t="str">
        <x:v>mm12-o4</x:v>
      </x:c>
      <x:c r="D129" s="15" t="str">
        <x:v>assesses</x:v>
      </x:c>
      <x:c r="E129" s="15" t="str">
        <x:v>Form</x:v>
      </x:c>
      <x:c r="F129" s="15" t="str">
        <x:v>Pro; Obs; Con</x:v>
      </x:c>
      <x:c r="G129" s="15" t="str">
        <x:v>Visual design decisions</x:v>
      </x:c>
      <x:c r="H129" s="15" t="str">
        <x:v>Guided</x:v>
      </x:c>
      <x:c r="I129" s="15" t="n">
        <x:v>1</x:v>
      </x:c>
    </x:row>
    <x:row r="130" ht="28" customHeight="1">
      <x:c r="A130" s="16" t="str">
        <x:v>MM12</x:v>
      </x:c>
      <x:c r="B130" s="16" t="str">
        <x:v>mm12-26-s01-a1</x:v>
      </x:c>
      <x:c r="C130" s="16" t="str">
        <x:v>mm12-o20</x:v>
      </x:c>
      <x:c r="D130" s="16" t="str">
        <x:v>touches</x:v>
      </x:c>
      <x:c r="E130" s="16" t="str">
        <x:v>Form</x:v>
      </x:c>
      <x:c r="F130" s="16" t="str">
        <x:v>Pro; Obs; Con</x:v>
      </x:c>
      <x:c r="G130" s="16" t="str">
        <x:v>Career pathways</x:v>
      </x:c>
      <x:c r="H130" s="16" t="str">
        <x:v>Guided</x:v>
      </x:c>
      <x:c r="I130" s="16" t="n">
        <x:v>1</x:v>
      </x:c>
    </x:row>
    <x:row r="131" ht="36" customHeight="1">
      <x:c r="A131" s="15" t="str">
        <x:v>MM12</x:v>
      </x:c>
      <x:c r="B131" s="15" t="str">
        <x:v>mm12-26-s01-a2</x:v>
      </x:c>
      <x:c r="C131" s="15" t="str">
        <x:v>mm12-o1</x:v>
      </x:c>
      <x:c r="D131" s="15" t="str">
        <x:v>assesses</x:v>
      </x:c>
      <x:c r="E131" s="15" t="str">
        <x:v>Sub</x:v>
      </x:c>
      <x:c r="F131" s="15" t="str">
        <x:v>Pro; Obs; Con</x:v>
      </x:c>
      <x:c r="G131" s="15" t="str">
        <x:v>Image editing</x:v>
      </x:c>
      <x:c r="H131" s="15" t="str">
        <x:v>Independent with transfer check</x:v>
      </x:c>
      <x:c r="I131" s="15" t="n">
        <x:v>2</x:v>
      </x:c>
    </x:row>
    <x:row r="132" ht="36" customHeight="1">
      <x:c r="A132" s="16" t="str">
        <x:v>MM12</x:v>
      </x:c>
      <x:c r="B132" s="16" t="str">
        <x:v>mm12-26-s01-a2</x:v>
      </x:c>
      <x:c r="C132" s="16" t="str">
        <x:v>mm12-o3</x:v>
      </x:c>
      <x:c r="D132" s="16" t="str">
        <x:v>assesses</x:v>
      </x:c>
      <x:c r="E132" s="16" t="str">
        <x:v>Sub</x:v>
      </x:c>
      <x:c r="F132" s="16" t="str">
        <x:v>Pro; Obs; Con</x:v>
      </x:c>
      <x:c r="G132" s="16" t="str">
        <x:v>Image workflow</x:v>
      </x:c>
      <x:c r="H132" s="16" t="str">
        <x:v>Independent with transfer check</x:v>
      </x:c>
      <x:c r="I132" s="16" t="n">
        <x:v>2</x:v>
      </x:c>
    </x:row>
    <x:row r="133" ht="36" customHeight="1">
      <x:c r="A133" s="15" t="str">
        <x:v>MM12</x:v>
      </x:c>
      <x:c r="B133" s="15" t="str">
        <x:v>mm12-26-s01-a2</x:v>
      </x:c>
      <x:c r="C133" s="15" t="str">
        <x:v>mm12-o4</x:v>
      </x:c>
      <x:c r="D133" s="15" t="str">
        <x:v>assesses</x:v>
      </x:c>
      <x:c r="E133" s="15" t="str">
        <x:v>Sub</x:v>
      </x:c>
      <x:c r="F133" s="15" t="str">
        <x:v>Pro; Obs; Con</x:v>
      </x:c>
      <x:c r="G133" s="15" t="str">
        <x:v>Visual design decisions</x:v>
      </x:c>
      <x:c r="H133" s="15" t="str">
        <x:v>Independent with transfer check</x:v>
      </x:c>
      <x:c r="I133" s="15" t="n">
        <x:v>2</x:v>
      </x:c>
    </x:row>
    <x:row r="134" ht="36" customHeight="1">
      <x:c r="A134" s="16" t="str">
        <x:v>MM12</x:v>
      </x:c>
      <x:c r="B134" s="16" t="str">
        <x:v>mm12-26-s01-a2</x:v>
      </x:c>
      <x:c r="C134" s="16" t="str">
        <x:v>mm12-o20</x:v>
      </x:c>
      <x:c r="D134" s="16" t="str">
        <x:v>assesses</x:v>
      </x:c>
      <x:c r="E134" s="16" t="str">
        <x:v>Sub</x:v>
      </x:c>
      <x:c r="F134" s="16" t="str">
        <x:v>Pro; Obs; Con</x:v>
      </x:c>
      <x:c r="G134" s="16" t="str">
        <x:v>Career pathways</x:v>
      </x:c>
      <x:c r="H134" s="16" t="str">
        <x:v>Independent with transfer check</x:v>
      </x:c>
      <x:c r="I134" s="16" t="n">
        <x:v>2</x:v>
      </x:c>
    </x:row>
    <x:row r="135" ht="28" customHeight="1">
      <x:c r="A135" s="15" t="str">
        <x:v>MM12</x:v>
      </x:c>
      <x:c r="B135" s="15" t="str">
        <x:v>mm12-26-s02-a1</x:v>
      </x:c>
      <x:c r="C135" s="15" t="str">
        <x:v>mm12-o1</x:v>
      </x:c>
      <x:c r="D135" s="15" t="str">
        <x:v>assesses</x:v>
      </x:c>
      <x:c r="E135" s="15" t="str">
        <x:v>Form</x:v>
      </x:c>
      <x:c r="F135" s="15" t="str">
        <x:v>Pro; Obs; Con</x:v>
      </x:c>
      <x:c r="G135" s="15" t="str">
        <x:v>Image editing</x:v>
      </x:c>
      <x:c r="H135" s="15" t="str">
        <x:v>Guided</x:v>
      </x:c>
      <x:c r="I135" s="15" t="n">
        <x:v>3</x:v>
      </x:c>
    </x:row>
    <x:row r="136" ht="28" customHeight="1">
      <x:c r="A136" s="16" t="str">
        <x:v>MM12</x:v>
      </x:c>
      <x:c r="B136" s="16" t="str">
        <x:v>mm12-26-s02-a1</x:v>
      </x:c>
      <x:c r="C136" s="16" t="str">
        <x:v>mm12-o2</x:v>
      </x:c>
      <x:c r="D136" s="16" t="str">
        <x:v>assesses</x:v>
      </x:c>
      <x:c r="E136" s="16" t="str">
        <x:v>Form</x:v>
      </x:c>
      <x:c r="F136" s="16" t="str">
        <x:v>Pro; Obs; Con</x:v>
      </x:c>
      <x:c r="G136" s="16" t="str">
        <x:v>Image context and meaning</x:v>
      </x:c>
      <x:c r="H136" s="16" t="str">
        <x:v>Guided</x:v>
      </x:c>
      <x:c r="I136" s="16" t="n">
        <x:v>3</x:v>
      </x:c>
    </x:row>
    <x:row r="137" ht="28" customHeight="1">
      <x:c r="A137" s="15" t="str">
        <x:v>MM12</x:v>
      </x:c>
      <x:c r="B137" s="15" t="str">
        <x:v>mm12-26-s02-a1</x:v>
      </x:c>
      <x:c r="C137" s="15" t="str">
        <x:v>mm12-o4</x:v>
      </x:c>
      <x:c r="D137" s="15" t="str">
        <x:v>assesses</x:v>
      </x:c>
      <x:c r="E137" s="15" t="str">
        <x:v>Form</x:v>
      </x:c>
      <x:c r="F137" s="15" t="str">
        <x:v>Pro; Obs; Con</x:v>
      </x:c>
      <x:c r="G137" s="15" t="str">
        <x:v>Visual design decisions</x:v>
      </x:c>
      <x:c r="H137" s="15" t="str">
        <x:v>Guided</x:v>
      </x:c>
      <x:c r="I137" s="15" t="n">
        <x:v>3</x:v>
      </x:c>
    </x:row>
    <x:row r="138" ht="28" customHeight="1">
      <x:c r="A138" s="16" t="str">
        <x:v>MM12</x:v>
      </x:c>
      <x:c r="B138" s="16" t="str">
        <x:v>mm12-26-s02-a1</x:v>
      </x:c>
      <x:c r="C138" s="16" t="str">
        <x:v>mm12-o5</x:v>
      </x:c>
      <x:c r="D138" s="16" t="str">
        <x:v>touches</x:v>
      </x:c>
      <x:c r="E138" s="16" t="str">
        <x:v>Form</x:v>
      </x:c>
      <x:c r="F138" s="16" t="str">
        <x:v>Pro; Obs; Con</x:v>
      </x:c>
      <x:c r="G138" s="16" t="str">
        <x:v>Visual message</x:v>
      </x:c>
      <x:c r="H138" s="16" t="str">
        <x:v>Guided</x:v>
      </x:c>
      <x:c r="I138" s="16" t="n">
        <x:v>3</x:v>
      </x:c>
    </x:row>
    <x:row r="139" ht="36" customHeight="1">
      <x:c r="A139" s="15" t="str">
        <x:v>MM12</x:v>
      </x:c>
      <x:c r="B139" s="15" t="str">
        <x:v>mm12-26-s02-a2</x:v>
      </x:c>
      <x:c r="C139" s="15" t="str">
        <x:v>mm12-o1</x:v>
      </x:c>
      <x:c r="D139" s="15" t="str">
        <x:v>assesses</x:v>
      </x:c>
      <x:c r="E139" s="15" t="str">
        <x:v>Sub</x:v>
      </x:c>
      <x:c r="F139" s="15" t="str">
        <x:v>Pro; Obs; Con</x:v>
      </x:c>
      <x:c r="G139" s="15" t="str">
        <x:v>Image editing</x:v>
      </x:c>
      <x:c r="H139" s="15" t="str">
        <x:v>Independent with transfer check</x:v>
      </x:c>
      <x:c r="I139" s="15" t="n">
        <x:v>4</x:v>
      </x:c>
    </x:row>
    <x:row r="140" ht="36" customHeight="1">
      <x:c r="A140" s="16" t="str">
        <x:v>MM12</x:v>
      </x:c>
      <x:c r="B140" s="16" t="str">
        <x:v>mm12-26-s02-a2</x:v>
      </x:c>
      <x:c r="C140" s="16" t="str">
        <x:v>mm12-o2</x:v>
      </x:c>
      <x:c r="D140" s="16" t="str">
        <x:v>assesses</x:v>
      </x:c>
      <x:c r="E140" s="16" t="str">
        <x:v>Sub</x:v>
      </x:c>
      <x:c r="F140" s="16" t="str">
        <x:v>Pro; Obs; Con</x:v>
      </x:c>
      <x:c r="G140" s="16" t="str">
        <x:v>Image context and meaning</x:v>
      </x:c>
      <x:c r="H140" s="16" t="str">
        <x:v>Independent with transfer check</x:v>
      </x:c>
      <x:c r="I140" s="16" t="n">
        <x:v>4</x:v>
      </x:c>
    </x:row>
    <x:row r="141" ht="36" customHeight="1">
      <x:c r="A141" s="15" t="str">
        <x:v>MM12</x:v>
      </x:c>
      <x:c r="B141" s="15" t="str">
        <x:v>mm12-26-s02-a2</x:v>
      </x:c>
      <x:c r="C141" s="15" t="str">
        <x:v>mm12-o4</x:v>
      </x:c>
      <x:c r="D141" s="15" t="str">
        <x:v>assesses</x:v>
      </x:c>
      <x:c r="E141" s="15" t="str">
        <x:v>Sub</x:v>
      </x:c>
      <x:c r="F141" s="15" t="str">
        <x:v>Pro; Obs; Con</x:v>
      </x:c>
      <x:c r="G141" s="15" t="str">
        <x:v>Visual design decisions</x:v>
      </x:c>
      <x:c r="H141" s="15" t="str">
        <x:v>Independent with transfer check</x:v>
      </x:c>
      <x:c r="I141" s="15" t="n">
        <x:v>4</x:v>
      </x:c>
    </x:row>
    <x:row r="142" ht="36" customHeight="1">
      <x:c r="A142" s="16" t="str">
        <x:v>MM12</x:v>
      </x:c>
      <x:c r="B142" s="16" t="str">
        <x:v>mm12-26-s02-a2</x:v>
      </x:c>
      <x:c r="C142" s="16" t="str">
        <x:v>mm12-o5</x:v>
      </x:c>
      <x:c r="D142" s="16" t="str">
        <x:v>assesses</x:v>
      </x:c>
      <x:c r="E142" s="16" t="str">
        <x:v>Sub</x:v>
      </x:c>
      <x:c r="F142" s="16" t="str">
        <x:v>Pro; Obs; Con</x:v>
      </x:c>
      <x:c r="G142" s="16" t="str">
        <x:v>Visual message</x:v>
      </x:c>
      <x:c r="H142" s="16" t="str">
        <x:v>Independent with transfer check</x:v>
      </x:c>
      <x:c r="I142" s="16" t="n">
        <x:v>4</x:v>
      </x:c>
    </x:row>
    <x:row r="143" ht="28" customHeight="1">
      <x:c r="A143" s="15" t="str">
        <x:v>MM12</x:v>
      </x:c>
      <x:c r="B143" s="15" t="str">
        <x:v>mm12-26-s03-a1</x:v>
      </x:c>
      <x:c r="C143" s="15" t="str">
        <x:v>mm12-o2</x:v>
      </x:c>
      <x:c r="D143" s="15" t="str">
        <x:v>assesses</x:v>
      </x:c>
      <x:c r="E143" s="15" t="str">
        <x:v>Form</x:v>
      </x:c>
      <x:c r="F143" s="15" t="str">
        <x:v>Pro; Obs; Con</x:v>
      </x:c>
      <x:c r="G143" s="15" t="str">
        <x:v>Image context and meaning</x:v>
      </x:c>
      <x:c r="H143" s="15" t="str">
        <x:v>Guided</x:v>
      </x:c>
      <x:c r="I143" s="15" t="n">
        <x:v>5</x:v>
      </x:c>
    </x:row>
    <x:row r="144" ht="28" customHeight="1">
      <x:c r="A144" s="16" t="str">
        <x:v>MM12</x:v>
      </x:c>
      <x:c r="B144" s="16" t="str">
        <x:v>mm12-26-s03-a1</x:v>
      </x:c>
      <x:c r="C144" s="16" t="str">
        <x:v>mm12-o3</x:v>
      </x:c>
      <x:c r="D144" s="16" t="str">
        <x:v>assesses</x:v>
      </x:c>
      <x:c r="E144" s="16" t="str">
        <x:v>Form</x:v>
      </x:c>
      <x:c r="F144" s="16" t="str">
        <x:v>Pro; Obs; Con</x:v>
      </x:c>
      <x:c r="G144" s="16" t="str">
        <x:v>Image workflow</x:v>
      </x:c>
      <x:c r="H144" s="16" t="str">
        <x:v>Guided</x:v>
      </x:c>
      <x:c r="I144" s="16" t="n">
        <x:v>5</x:v>
      </x:c>
    </x:row>
    <x:row r="145" ht="28" customHeight="1">
      <x:c r="A145" s="15" t="str">
        <x:v>MM12</x:v>
      </x:c>
      <x:c r="B145" s="15" t="str">
        <x:v>mm12-26-s03-a1</x:v>
      </x:c>
      <x:c r="C145" s="15" t="str">
        <x:v>mm12-o4</x:v>
      </x:c>
      <x:c r="D145" s="15" t="str">
        <x:v>assesses</x:v>
      </x:c>
      <x:c r="E145" s="15" t="str">
        <x:v>Form</x:v>
      </x:c>
      <x:c r="F145" s="15" t="str">
        <x:v>Pro; Obs; Con</x:v>
      </x:c>
      <x:c r="G145" s="15" t="str">
        <x:v>Visual design decisions</x:v>
      </x:c>
      <x:c r="H145" s="15" t="str">
        <x:v>Guided</x:v>
      </x:c>
      <x:c r="I145" s="15" t="n">
        <x:v>5</x:v>
      </x:c>
    </x:row>
    <x:row r="146" ht="28" customHeight="1">
      <x:c r="A146" s="16" t="str">
        <x:v>MM12</x:v>
      </x:c>
      <x:c r="B146" s="16" t="str">
        <x:v>mm12-26-s03-a1</x:v>
      </x:c>
      <x:c r="C146" s="16" t="str">
        <x:v>mm12-o5</x:v>
      </x:c>
      <x:c r="D146" s="16" t="str">
        <x:v>touches</x:v>
      </x:c>
      <x:c r="E146" s="16" t="str">
        <x:v>Form</x:v>
      </x:c>
      <x:c r="F146" s="16" t="str">
        <x:v>Pro; Obs; Con</x:v>
      </x:c>
      <x:c r="G146" s="16" t="str">
        <x:v>Visual message</x:v>
      </x:c>
      <x:c r="H146" s="16" t="str">
        <x:v>Guided</x:v>
      </x:c>
      <x:c r="I146" s="16" t="n">
        <x:v>5</x:v>
      </x:c>
    </x:row>
    <x:row r="147" ht="36" customHeight="1">
      <x:c r="A147" s="15" t="str">
        <x:v>MM12</x:v>
      </x:c>
      <x:c r="B147" s="15" t="str">
        <x:v>mm12-26-s03-a2</x:v>
      </x:c>
      <x:c r="C147" s="15" t="str">
        <x:v>mm12-o2</x:v>
      </x:c>
      <x:c r="D147" s="15" t="str">
        <x:v>assesses</x:v>
      </x:c>
      <x:c r="E147" s="15" t="str">
        <x:v>Sub</x:v>
      </x:c>
      <x:c r="F147" s="15" t="str">
        <x:v>Pro; Obs; Con</x:v>
      </x:c>
      <x:c r="G147" s="15" t="str">
        <x:v>Image context and meaning</x:v>
      </x:c>
      <x:c r="H147" s="15" t="str">
        <x:v>Independent with transfer check</x:v>
      </x:c>
      <x:c r="I147" s="15" t="n">
        <x:v>6</x:v>
      </x:c>
    </x:row>
    <x:row r="148" ht="36" customHeight="1">
      <x:c r="A148" s="16" t="str">
        <x:v>MM12</x:v>
      </x:c>
      <x:c r="B148" s="16" t="str">
        <x:v>mm12-26-s03-a2</x:v>
      </x:c>
      <x:c r="C148" s="16" t="str">
        <x:v>mm12-o3</x:v>
      </x:c>
      <x:c r="D148" s="16" t="str">
        <x:v>assesses</x:v>
      </x:c>
      <x:c r="E148" s="16" t="str">
        <x:v>Sub</x:v>
      </x:c>
      <x:c r="F148" s="16" t="str">
        <x:v>Pro; Obs; Con</x:v>
      </x:c>
      <x:c r="G148" s="16" t="str">
        <x:v>Image workflow</x:v>
      </x:c>
      <x:c r="H148" s="16" t="str">
        <x:v>Independent with transfer check</x:v>
      </x:c>
      <x:c r="I148" s="16" t="n">
        <x:v>6</x:v>
      </x:c>
    </x:row>
    <x:row r="149" ht="36" customHeight="1">
      <x:c r="A149" s="15" t="str">
        <x:v>MM12</x:v>
      </x:c>
      <x:c r="B149" s="15" t="str">
        <x:v>mm12-26-s03-a2</x:v>
      </x:c>
      <x:c r="C149" s="15" t="str">
        <x:v>mm12-o4</x:v>
      </x:c>
      <x:c r="D149" s="15" t="str">
        <x:v>assesses</x:v>
      </x:c>
      <x:c r="E149" s="15" t="str">
        <x:v>Sub</x:v>
      </x:c>
      <x:c r="F149" s="15" t="str">
        <x:v>Pro; Obs; Con</x:v>
      </x:c>
      <x:c r="G149" s="15" t="str">
        <x:v>Visual design decisions</x:v>
      </x:c>
      <x:c r="H149" s="15" t="str">
        <x:v>Independent with transfer check</x:v>
      </x:c>
      <x:c r="I149" s="15" t="n">
        <x:v>6</x:v>
      </x:c>
    </x:row>
    <x:row r="150" ht="36" customHeight="1">
      <x:c r="A150" s="16" t="str">
        <x:v>MM12</x:v>
      </x:c>
      <x:c r="B150" s="16" t="str">
        <x:v>mm12-26-s03-a2</x:v>
      </x:c>
      <x:c r="C150" s="16" t="str">
        <x:v>mm12-o5</x:v>
      </x:c>
      <x:c r="D150" s="16" t="str">
        <x:v>assesses</x:v>
      </x:c>
      <x:c r="E150" s="16" t="str">
        <x:v>Sub</x:v>
      </x:c>
      <x:c r="F150" s="16" t="str">
        <x:v>Pro; Obs; Con</x:v>
      </x:c>
      <x:c r="G150" s="16" t="str">
        <x:v>Visual message</x:v>
      </x:c>
      <x:c r="H150" s="16" t="str">
        <x:v>Independent with transfer check</x:v>
      </x:c>
      <x:c r="I150" s="16" t="n">
        <x:v>6</x:v>
      </x:c>
    </x:row>
    <x:row r="151" ht="28" customHeight="1">
      <x:c r="A151" s="15" t="str">
        <x:v>MM12</x:v>
      </x:c>
      <x:c r="B151" s="15" t="str">
        <x:v>mm12-26-s04-a1</x:v>
      </x:c>
      <x:c r="C151" s="15" t="str">
        <x:v>mm12-o4</x:v>
      </x:c>
      <x:c r="D151" s="15" t="str">
        <x:v>assesses</x:v>
      </x:c>
      <x:c r="E151" s="15" t="str">
        <x:v>Form</x:v>
      </x:c>
      <x:c r="F151" s="15" t="str">
        <x:v>Pro; Obs; Con</x:v>
      </x:c>
      <x:c r="G151" s="15" t="str">
        <x:v>Visual design decisions</x:v>
      </x:c>
      <x:c r="H151" s="15" t="str">
        <x:v>Guided</x:v>
      </x:c>
      <x:c r="I151" s="15" t="n">
        <x:v>7</x:v>
      </x:c>
    </x:row>
    <x:row r="152" ht="28" customHeight="1">
      <x:c r="A152" s="16" t="str">
        <x:v>MM12</x:v>
      </x:c>
      <x:c r="B152" s="16" t="str">
        <x:v>mm12-26-s04-a1</x:v>
      </x:c>
      <x:c r="C152" s="16" t="str">
        <x:v>mm12-o5</x:v>
      </x:c>
      <x:c r="D152" s="16" t="str">
        <x:v>assesses</x:v>
      </x:c>
      <x:c r="E152" s="16" t="str">
        <x:v>Form</x:v>
      </x:c>
      <x:c r="F152" s="16" t="str">
        <x:v>Pro; Obs; Con</x:v>
      </x:c>
      <x:c r="G152" s="16" t="str">
        <x:v>Visual message</x:v>
      </x:c>
      <x:c r="H152" s="16" t="str">
        <x:v>Guided</x:v>
      </x:c>
      <x:c r="I152" s="16" t="n">
        <x:v>7</x:v>
      </x:c>
    </x:row>
    <x:row r="153" ht="28" customHeight="1">
      <x:c r="A153" s="15" t="str">
        <x:v>MM12</x:v>
      </x:c>
      <x:c r="B153" s="15" t="str">
        <x:v>mm12-26-s04-a1</x:v>
      </x:c>
      <x:c r="C153" s="15" t="str">
        <x:v>mm12-o16</x:v>
      </x:c>
      <x:c r="D153" s="15" t="str">
        <x:v>assesses</x:v>
      </x:c>
      <x:c r="E153" s="15" t="str">
        <x:v>Form</x:v>
      </x:c>
      <x:c r="F153" s="15" t="str">
        <x:v>Pro; Obs; Con</x:v>
      </x:c>
      <x:c r="G153" s="15" t="str">
        <x:v>Audience and purpose</x:v>
      </x:c>
      <x:c r="H153" s="15" t="str">
        <x:v>Guided</x:v>
      </x:c>
      <x:c r="I153" s="15" t="n">
        <x:v>7</x:v>
      </x:c>
    </x:row>
    <x:row r="154" ht="28" customHeight="1">
      <x:c r="A154" s="16" t="str">
        <x:v>MM12</x:v>
      </x:c>
      <x:c r="B154" s="16" t="str">
        <x:v>mm12-26-s04-a1</x:v>
      </x:c>
      <x:c r="C154" s="16" t="str">
        <x:v>mm12-o17</x:v>
      </x:c>
      <x:c r="D154" s="16" t="str">
        <x:v>touches</x:v>
      </x:c>
      <x:c r="E154" s="16" t="str">
        <x:v>Form</x:v>
      </x:c>
      <x:c r="F154" s="16" t="str">
        <x:v>Pro; Obs; Con</x:v>
      </x:c>
      <x:c r="G154" s="16" t="str">
        <x:v>Multimedia context and meaning</x:v>
      </x:c>
      <x:c r="H154" s="16" t="str">
        <x:v>Guided</x:v>
      </x:c>
      <x:c r="I154" s="16" t="n">
        <x:v>7</x:v>
      </x:c>
    </x:row>
    <x:row r="155" ht="36" customHeight="1">
      <x:c r="A155" s="15" t="str">
        <x:v>MM12</x:v>
      </x:c>
      <x:c r="B155" s="15" t="str">
        <x:v>mm12-26-s04-a2</x:v>
      </x:c>
      <x:c r="C155" s="15" t="str">
        <x:v>mm12-o4</x:v>
      </x:c>
      <x:c r="D155" s="15" t="str">
        <x:v>assesses</x:v>
      </x:c>
      <x:c r="E155" s="15" t="str">
        <x:v>Sub</x:v>
      </x:c>
      <x:c r="F155" s="15" t="str">
        <x:v>Pro; Obs; Con</x:v>
      </x:c>
      <x:c r="G155" s="15" t="str">
        <x:v>Visual design decisions</x:v>
      </x:c>
      <x:c r="H155" s="15" t="str">
        <x:v>Independent with transfer check</x:v>
      </x:c>
      <x:c r="I155" s="15" t="n">
        <x:v>8</x:v>
      </x:c>
    </x:row>
    <x:row r="156" ht="36" customHeight="1">
      <x:c r="A156" s="16" t="str">
        <x:v>MM12</x:v>
      </x:c>
      <x:c r="B156" s="16" t="str">
        <x:v>mm12-26-s04-a2</x:v>
      </x:c>
      <x:c r="C156" s="16" t="str">
        <x:v>mm12-o5</x:v>
      </x:c>
      <x:c r="D156" s="16" t="str">
        <x:v>assesses</x:v>
      </x:c>
      <x:c r="E156" s="16" t="str">
        <x:v>Sub</x:v>
      </x:c>
      <x:c r="F156" s="16" t="str">
        <x:v>Pro; Obs; Con</x:v>
      </x:c>
      <x:c r="G156" s="16" t="str">
        <x:v>Visual message</x:v>
      </x:c>
      <x:c r="H156" s="16" t="str">
        <x:v>Independent with transfer check</x:v>
      </x:c>
      <x:c r="I156" s="16" t="n">
        <x:v>8</x:v>
      </x:c>
    </x:row>
    <x:row r="157" ht="36" customHeight="1">
      <x:c r="A157" s="15" t="str">
        <x:v>MM12</x:v>
      </x:c>
      <x:c r="B157" s="15" t="str">
        <x:v>mm12-26-s04-a2</x:v>
      </x:c>
      <x:c r="C157" s="15" t="str">
        <x:v>mm12-o16</x:v>
      </x:c>
      <x:c r="D157" s="15" t="str">
        <x:v>assesses</x:v>
      </x:c>
      <x:c r="E157" s="15" t="str">
        <x:v>Sub</x:v>
      </x:c>
      <x:c r="F157" s="15" t="str">
        <x:v>Pro; Obs; Con</x:v>
      </x:c>
      <x:c r="G157" s="15" t="str">
        <x:v>Audience and purpose</x:v>
      </x:c>
      <x:c r="H157" s="15" t="str">
        <x:v>Independent with transfer check</x:v>
      </x:c>
      <x:c r="I157" s="15" t="n">
        <x:v>8</x:v>
      </x:c>
    </x:row>
    <x:row r="158" ht="36" customHeight="1">
      <x:c r="A158" s="16" t="str">
        <x:v>MM12</x:v>
      </x:c>
      <x:c r="B158" s="16" t="str">
        <x:v>mm12-26-s04-a2</x:v>
      </x:c>
      <x:c r="C158" s="16" t="str">
        <x:v>mm12-o17</x:v>
      </x:c>
      <x:c r="D158" s="16" t="str">
        <x:v>assesses</x:v>
      </x:c>
      <x:c r="E158" s="16" t="str">
        <x:v>Sub</x:v>
      </x:c>
      <x:c r="F158" s="16" t="str">
        <x:v>Pro; Obs; Con</x:v>
      </x:c>
      <x:c r="G158" s="16" t="str">
        <x:v>Multimedia context and meaning</x:v>
      </x:c>
      <x:c r="H158" s="16" t="str">
        <x:v>Independent with transfer check</x:v>
      </x:c>
      <x:c r="I158" s="16" t="n">
        <x:v>8</x:v>
      </x:c>
    </x:row>
    <x:row r="159" ht="28" customHeight="1">
      <x:c r="A159" s="15" t="str">
        <x:v>MM12</x:v>
      </x:c>
      <x:c r="B159" s="15" t="str">
        <x:v>mm12-26-s05-a1</x:v>
      </x:c>
      <x:c r="C159" s="15" t="str">
        <x:v>mm12-o6</x:v>
      </x:c>
      <x:c r="D159" s="15" t="str">
        <x:v>assesses</x:v>
      </x:c>
      <x:c r="E159" s="15" t="str">
        <x:v>Form</x:v>
      </x:c>
      <x:c r="F159" s="15" t="str">
        <x:v>Pro; Obs; Con</x:v>
      </x:c>
      <x:c r="G159" s="15" t="str">
        <x:v>Motion production</x:v>
      </x:c>
      <x:c r="H159" s="15" t="str">
        <x:v>Guided</x:v>
      </x:c>
      <x:c r="I159" s="15" t="n">
        <x:v>9</x:v>
      </x:c>
    </x:row>
    <x:row r="160" ht="28" customHeight="1">
      <x:c r="A160" s="16" t="str">
        <x:v>MM12</x:v>
      </x:c>
      <x:c r="B160" s="16" t="str">
        <x:v>mm12-26-s05-a1</x:v>
      </x:c>
      <x:c r="C160" s="16" t="str">
        <x:v>mm12-o7</x:v>
      </x:c>
      <x:c r="D160" s="16" t="str">
        <x:v>assesses</x:v>
      </x:c>
      <x:c r="E160" s="16" t="str">
        <x:v>Form</x:v>
      </x:c>
      <x:c r="F160" s="16" t="str">
        <x:v>Pro; Obs; Con</x:v>
      </x:c>
      <x:c r="G160" s="16" t="str">
        <x:v>Motion context and meaning</x:v>
      </x:c>
      <x:c r="H160" s="16" t="str">
        <x:v>Guided</x:v>
      </x:c>
      <x:c r="I160" s="16" t="n">
        <x:v>9</x:v>
      </x:c>
    </x:row>
    <x:row r="161" ht="28" customHeight="1">
      <x:c r="A161" s="15" t="str">
        <x:v>MM12</x:v>
      </x:c>
      <x:c r="B161" s="15" t="str">
        <x:v>mm12-26-s05-a1</x:v>
      </x:c>
      <x:c r="C161" s="15" t="str">
        <x:v>mm12-o8</x:v>
      </x:c>
      <x:c r="D161" s="15" t="str">
        <x:v>assesses</x:v>
      </x:c>
      <x:c r="E161" s="15" t="str">
        <x:v>Form</x:v>
      </x:c>
      <x:c r="F161" s="15" t="str">
        <x:v>Pro; Obs; Con</x:v>
      </x:c>
      <x:c r="G161" s="15" t="str">
        <x:v>Motion workflow</x:v>
      </x:c>
      <x:c r="H161" s="15" t="str">
        <x:v>Guided</x:v>
      </x:c>
      <x:c r="I161" s="15" t="n">
        <x:v>9</x:v>
      </x:c>
    </x:row>
    <x:row r="162" ht="28" customHeight="1">
      <x:c r="A162" s="16" t="str">
        <x:v>MM12</x:v>
      </x:c>
      <x:c r="B162" s="16" t="str">
        <x:v>mm12-26-s05-a1</x:v>
      </x:c>
      <x:c r="C162" s="16" t="str">
        <x:v>mm12-o9</x:v>
      </x:c>
      <x:c r="D162" s="16" t="str">
        <x:v>touches</x:v>
      </x:c>
      <x:c r="E162" s="16" t="str">
        <x:v>Form</x:v>
      </x:c>
      <x:c r="F162" s="16" t="str">
        <x:v>Pro; Obs; Con</x:v>
      </x:c>
      <x:c r="G162" s="16" t="str">
        <x:v>Design through movement</x:v>
      </x:c>
      <x:c r="H162" s="16" t="str">
        <x:v>Guided</x:v>
      </x:c>
      <x:c r="I162" s="16" t="n">
        <x:v>9</x:v>
      </x:c>
    </x:row>
    <x:row r="163" ht="28" customHeight="1">
      <x:c r="A163" s="15" t="str">
        <x:v>MM12</x:v>
      </x:c>
      <x:c r="B163" s="15" t="str">
        <x:v>mm12-26-s05-a1</x:v>
      </x:c>
      <x:c r="C163" s="15" t="str">
        <x:v>mm12-o10</x:v>
      </x:c>
      <x:c r="D163" s="15" t="str">
        <x:v>touches</x:v>
      </x:c>
      <x:c r="E163" s="15" t="str">
        <x:v>Form</x:v>
      </x:c>
      <x:c r="F163" s="15" t="str">
        <x:v>Pro; Obs; Con</x:v>
      </x:c>
      <x:c r="G163" s="15" t="str">
        <x:v>Motion message</x:v>
      </x:c>
      <x:c r="H163" s="15" t="str">
        <x:v>Guided</x:v>
      </x:c>
      <x:c r="I163" s="15" t="n">
        <x:v>9</x:v>
      </x:c>
    </x:row>
    <x:row r="164" ht="36" customHeight="1">
      <x:c r="A164" s="16" t="str">
        <x:v>MM12</x:v>
      </x:c>
      <x:c r="B164" s="16" t="str">
        <x:v>mm12-26-s05-a2</x:v>
      </x:c>
      <x:c r="C164" s="16" t="str">
        <x:v>mm12-o6</x:v>
      </x:c>
      <x:c r="D164" s="16" t="str">
        <x:v>assesses</x:v>
      </x:c>
      <x:c r="E164" s="16" t="str">
        <x:v>Sub</x:v>
      </x:c>
      <x:c r="F164" s="16" t="str">
        <x:v>Pro; Obs; Con</x:v>
      </x:c>
      <x:c r="G164" s="16" t="str">
        <x:v>Motion production</x:v>
      </x:c>
      <x:c r="H164" s="16" t="str">
        <x:v>Independent with transfer check</x:v>
      </x:c>
      <x:c r="I164" s="16" t="n">
        <x:v>10</x:v>
      </x:c>
    </x:row>
    <x:row r="165" ht="36" customHeight="1">
      <x:c r="A165" s="15" t="str">
        <x:v>MM12</x:v>
      </x:c>
      <x:c r="B165" s="15" t="str">
        <x:v>mm12-26-s05-a2</x:v>
      </x:c>
      <x:c r="C165" s="15" t="str">
        <x:v>mm12-o7</x:v>
      </x:c>
      <x:c r="D165" s="15" t="str">
        <x:v>assesses</x:v>
      </x:c>
      <x:c r="E165" s="15" t="str">
        <x:v>Sub</x:v>
      </x:c>
      <x:c r="F165" s="15" t="str">
        <x:v>Pro; Obs; Con</x:v>
      </x:c>
      <x:c r="G165" s="15" t="str">
        <x:v>Motion context and meaning</x:v>
      </x:c>
      <x:c r="H165" s="15" t="str">
        <x:v>Independent with transfer check</x:v>
      </x:c>
      <x:c r="I165" s="15" t="n">
        <x:v>10</x:v>
      </x:c>
    </x:row>
    <x:row r="166" ht="36" customHeight="1">
      <x:c r="A166" s="16" t="str">
        <x:v>MM12</x:v>
      </x:c>
      <x:c r="B166" s="16" t="str">
        <x:v>mm12-26-s05-a2</x:v>
      </x:c>
      <x:c r="C166" s="16" t="str">
        <x:v>mm12-o8</x:v>
      </x:c>
      <x:c r="D166" s="16" t="str">
        <x:v>assesses</x:v>
      </x:c>
      <x:c r="E166" s="16" t="str">
        <x:v>Sub</x:v>
      </x:c>
      <x:c r="F166" s="16" t="str">
        <x:v>Pro; Obs; Con</x:v>
      </x:c>
      <x:c r="G166" s="16" t="str">
        <x:v>Motion workflow</x:v>
      </x:c>
      <x:c r="H166" s="16" t="str">
        <x:v>Independent with transfer check</x:v>
      </x:c>
      <x:c r="I166" s="16" t="n">
        <x:v>10</x:v>
      </x:c>
    </x:row>
    <x:row r="167" ht="36" customHeight="1">
      <x:c r="A167" s="15" t="str">
        <x:v>MM12</x:v>
      </x:c>
      <x:c r="B167" s="15" t="str">
        <x:v>mm12-26-s05-a2</x:v>
      </x:c>
      <x:c r="C167" s="15" t="str">
        <x:v>mm12-o9</x:v>
      </x:c>
      <x:c r="D167" s="15" t="str">
        <x:v>assesses</x:v>
      </x:c>
      <x:c r="E167" s="15" t="str">
        <x:v>Sub</x:v>
      </x:c>
      <x:c r="F167" s="15" t="str">
        <x:v>Pro; Obs; Con</x:v>
      </x:c>
      <x:c r="G167" s="15" t="str">
        <x:v>Design through movement</x:v>
      </x:c>
      <x:c r="H167" s="15" t="str">
        <x:v>Independent with transfer check</x:v>
      </x:c>
      <x:c r="I167" s="15" t="n">
        <x:v>10</x:v>
      </x:c>
    </x:row>
    <x:row r="168" ht="36" customHeight="1">
      <x:c r="A168" s="16" t="str">
        <x:v>MM12</x:v>
      </x:c>
      <x:c r="B168" s="16" t="str">
        <x:v>mm12-26-s05-a2</x:v>
      </x:c>
      <x:c r="C168" s="16" t="str">
        <x:v>mm12-o10</x:v>
      </x:c>
      <x:c r="D168" s="16" t="str">
        <x:v>assesses</x:v>
      </x:c>
      <x:c r="E168" s="16" t="str">
        <x:v>Sub</x:v>
      </x:c>
      <x:c r="F168" s="16" t="str">
        <x:v>Pro; Obs; Con</x:v>
      </x:c>
      <x:c r="G168" s="16" t="str">
        <x:v>Motion message</x:v>
      </x:c>
      <x:c r="H168" s="16" t="str">
        <x:v>Independent with transfer check</x:v>
      </x:c>
      <x:c r="I168" s="16" t="n">
        <x:v>10</x:v>
      </x:c>
    </x:row>
    <x:row r="169" ht="28" customHeight="1">
      <x:c r="A169" s="15" t="str">
        <x:v>MM12</x:v>
      </x:c>
      <x:c r="B169" s="15" t="str">
        <x:v>mm12-26-s06-a1</x:v>
      </x:c>
      <x:c r="C169" s="15" t="str">
        <x:v>mm12-o11</x:v>
      </x:c>
      <x:c r="D169" s="15" t="str">
        <x:v>assesses</x:v>
      </x:c>
      <x:c r="E169" s="15" t="str">
        <x:v>Form</x:v>
      </x:c>
      <x:c r="F169" s="15" t="str">
        <x:v>Pro; Obs; Con</x:v>
      </x:c>
      <x:c r="G169" s="15" t="str">
        <x:v>Sound capture and editing</x:v>
      </x:c>
      <x:c r="H169" s="15" t="str">
        <x:v>Guided</x:v>
      </x:c>
      <x:c r="I169" s="15" t="n">
        <x:v>11</x:v>
      </x:c>
    </x:row>
    <x:row r="170" ht="28" customHeight="1">
      <x:c r="A170" s="16" t="str">
        <x:v>MM12</x:v>
      </x:c>
      <x:c r="B170" s="16" t="str">
        <x:v>mm12-26-s06-a1</x:v>
      </x:c>
      <x:c r="C170" s="16" t="str">
        <x:v>mm12-o12</x:v>
      </x:c>
      <x:c r="D170" s="16" t="str">
        <x:v>assesses</x:v>
      </x:c>
      <x:c r="E170" s="16" t="str">
        <x:v>Form</x:v>
      </x:c>
      <x:c r="F170" s="16" t="str">
        <x:v>Pro; Obs; Con</x:v>
      </x:c>
      <x:c r="G170" s="16" t="str">
        <x:v>Sound context and meaning</x:v>
      </x:c>
      <x:c r="H170" s="16" t="str">
        <x:v>Guided</x:v>
      </x:c>
      <x:c r="I170" s="16" t="n">
        <x:v>11</x:v>
      </x:c>
    </x:row>
    <x:row r="171" ht="28" customHeight="1">
      <x:c r="A171" s="15" t="str">
        <x:v>MM12</x:v>
      </x:c>
      <x:c r="B171" s="15" t="str">
        <x:v>mm12-26-s06-a1</x:v>
      </x:c>
      <x:c r="C171" s="15" t="str">
        <x:v>mm12-o13</x:v>
      </x:c>
      <x:c r="D171" s="15" t="str">
        <x:v>assesses</x:v>
      </x:c>
      <x:c r="E171" s="15" t="str">
        <x:v>Form</x:v>
      </x:c>
      <x:c r="F171" s="15" t="str">
        <x:v>Pro; Obs; Con</x:v>
      </x:c>
      <x:c r="G171" s="15" t="str">
        <x:v>Sound workflow</x:v>
      </x:c>
      <x:c r="H171" s="15" t="str">
        <x:v>Guided</x:v>
      </x:c>
      <x:c r="I171" s="15" t="n">
        <x:v>11</x:v>
      </x:c>
    </x:row>
    <x:row r="172" ht="28" customHeight="1">
      <x:c r="A172" s="16" t="str">
        <x:v>MM12</x:v>
      </x:c>
      <x:c r="B172" s="16" t="str">
        <x:v>mm12-26-s06-a1</x:v>
      </x:c>
      <x:c r="C172" s="16" t="str">
        <x:v>mm12-o14</x:v>
      </x:c>
      <x:c r="D172" s="16" t="str">
        <x:v>touches</x:v>
      </x:c>
      <x:c r="E172" s="16" t="str">
        <x:v>Form</x:v>
      </x:c>
      <x:c r="F172" s="16" t="str">
        <x:v>Pro; Obs; Con</x:v>
      </x:c>
      <x:c r="G172" s="16" t="str">
        <x:v>Sonic design decisions</x:v>
      </x:c>
      <x:c r="H172" s="16" t="str">
        <x:v>Guided</x:v>
      </x:c>
      <x:c r="I172" s="16" t="n">
        <x:v>11</x:v>
      </x:c>
    </x:row>
    <x:row r="173" ht="28" customHeight="1">
      <x:c r="A173" s="15" t="str">
        <x:v>MM12</x:v>
      </x:c>
      <x:c r="B173" s="15" t="str">
        <x:v>mm12-26-s06-a1</x:v>
      </x:c>
      <x:c r="C173" s="15" t="str">
        <x:v>mm12-o15</x:v>
      </x:c>
      <x:c r="D173" s="15" t="str">
        <x:v>touches</x:v>
      </x:c>
      <x:c r="E173" s="15" t="str">
        <x:v>Form</x:v>
      </x:c>
      <x:c r="F173" s="15" t="str">
        <x:v>Pro; Obs; Con</x:v>
      </x:c>
      <x:c r="G173" s="15" t="str">
        <x:v>Audio message</x:v>
      </x:c>
      <x:c r="H173" s="15" t="str">
        <x:v>Guided</x:v>
      </x:c>
      <x:c r="I173" s="15" t="n">
        <x:v>11</x:v>
      </x:c>
    </x:row>
    <x:row r="174" ht="36" customHeight="1">
      <x:c r="A174" s="16" t="str">
        <x:v>MM12</x:v>
      </x:c>
      <x:c r="B174" s="16" t="str">
        <x:v>mm12-26-s06-a2</x:v>
      </x:c>
      <x:c r="C174" s="16" t="str">
        <x:v>mm12-o11</x:v>
      </x:c>
      <x:c r="D174" s="16" t="str">
        <x:v>assesses</x:v>
      </x:c>
      <x:c r="E174" s="16" t="str">
        <x:v>Sub</x:v>
      </x:c>
      <x:c r="F174" s="16" t="str">
        <x:v>Pro; Obs; Con</x:v>
      </x:c>
      <x:c r="G174" s="16" t="str">
        <x:v>Sound capture and editing</x:v>
      </x:c>
      <x:c r="H174" s="16" t="str">
        <x:v>Independent with transfer check</x:v>
      </x:c>
      <x:c r="I174" s="16" t="n">
        <x:v>12</x:v>
      </x:c>
    </x:row>
    <x:row r="175" ht="36" customHeight="1">
      <x:c r="A175" s="15" t="str">
        <x:v>MM12</x:v>
      </x:c>
      <x:c r="B175" s="15" t="str">
        <x:v>mm12-26-s06-a2</x:v>
      </x:c>
      <x:c r="C175" s="15" t="str">
        <x:v>mm12-o12</x:v>
      </x:c>
      <x:c r="D175" s="15" t="str">
        <x:v>assesses</x:v>
      </x:c>
      <x:c r="E175" s="15" t="str">
        <x:v>Sub</x:v>
      </x:c>
      <x:c r="F175" s="15" t="str">
        <x:v>Pro; Obs; Con</x:v>
      </x:c>
      <x:c r="G175" s="15" t="str">
        <x:v>Sound context and meaning</x:v>
      </x:c>
      <x:c r="H175" s="15" t="str">
        <x:v>Independent with transfer check</x:v>
      </x:c>
      <x:c r="I175" s="15" t="n">
        <x:v>12</x:v>
      </x:c>
    </x:row>
    <x:row r="176" ht="36" customHeight="1">
      <x:c r="A176" s="16" t="str">
        <x:v>MM12</x:v>
      </x:c>
      <x:c r="B176" s="16" t="str">
        <x:v>mm12-26-s06-a2</x:v>
      </x:c>
      <x:c r="C176" s="16" t="str">
        <x:v>mm12-o13</x:v>
      </x:c>
      <x:c r="D176" s="16" t="str">
        <x:v>assesses</x:v>
      </x:c>
      <x:c r="E176" s="16" t="str">
        <x:v>Sub</x:v>
      </x:c>
      <x:c r="F176" s="16" t="str">
        <x:v>Pro; Obs; Con</x:v>
      </x:c>
      <x:c r="G176" s="16" t="str">
        <x:v>Sound workflow</x:v>
      </x:c>
      <x:c r="H176" s="16" t="str">
        <x:v>Independent with transfer check</x:v>
      </x:c>
      <x:c r="I176" s="16" t="n">
        <x:v>12</x:v>
      </x:c>
    </x:row>
    <x:row r="177" ht="36" customHeight="1">
      <x:c r="A177" s="15" t="str">
        <x:v>MM12</x:v>
      </x:c>
      <x:c r="B177" s="15" t="str">
        <x:v>mm12-26-s06-a2</x:v>
      </x:c>
      <x:c r="C177" s="15" t="str">
        <x:v>mm12-o14</x:v>
      </x:c>
      <x:c r="D177" s="15" t="str">
        <x:v>assesses</x:v>
      </x:c>
      <x:c r="E177" s="15" t="str">
        <x:v>Sub</x:v>
      </x:c>
      <x:c r="F177" s="15" t="str">
        <x:v>Pro; Obs; Con</x:v>
      </x:c>
      <x:c r="G177" s="15" t="str">
        <x:v>Sonic design decisions</x:v>
      </x:c>
      <x:c r="H177" s="15" t="str">
        <x:v>Independent with transfer check</x:v>
      </x:c>
      <x:c r="I177" s="15" t="n">
        <x:v>12</x:v>
      </x:c>
    </x:row>
    <x:row r="178" ht="36" customHeight="1">
      <x:c r="A178" s="16" t="str">
        <x:v>MM12</x:v>
      </x:c>
      <x:c r="B178" s="16" t="str">
        <x:v>mm12-26-s06-a2</x:v>
      </x:c>
      <x:c r="C178" s="16" t="str">
        <x:v>mm12-o15</x:v>
      </x:c>
      <x:c r="D178" s="16" t="str">
        <x:v>assesses</x:v>
      </x:c>
      <x:c r="E178" s="16" t="str">
        <x:v>Sub</x:v>
      </x:c>
      <x:c r="F178" s="16" t="str">
        <x:v>Pro; Obs; Con</x:v>
      </x:c>
      <x:c r="G178" s="16" t="str">
        <x:v>Audio message</x:v>
      </x:c>
      <x:c r="H178" s="16" t="str">
        <x:v>Independent with transfer check</x:v>
      </x:c>
      <x:c r="I178" s="16" t="n">
        <x:v>12</x:v>
      </x:c>
    </x:row>
    <x:row r="179" ht="28" customHeight="1">
      <x:c r="A179" s="15" t="str">
        <x:v>MM12</x:v>
      </x:c>
      <x:c r="B179" s="15" t="str">
        <x:v>mm12-26-s07-a1</x:v>
      </x:c>
      <x:c r="C179" s="15" t="str">
        <x:v>mm12-o6</x:v>
      </x:c>
      <x:c r="D179" s="15" t="str">
        <x:v>assesses</x:v>
      </x:c>
      <x:c r="E179" s="15" t="str">
        <x:v>Form</x:v>
      </x:c>
      <x:c r="F179" s="15" t="str">
        <x:v>Pro; Obs; Con</x:v>
      </x:c>
      <x:c r="G179" s="15" t="str">
        <x:v>Motion production</x:v>
      </x:c>
      <x:c r="H179" s="15" t="str">
        <x:v>Guided</x:v>
      </x:c>
      <x:c r="I179" s="15" t="n">
        <x:v>13</x:v>
      </x:c>
    </x:row>
    <x:row r="180" ht="28" customHeight="1">
      <x:c r="A180" s="16" t="str">
        <x:v>MM12</x:v>
      </x:c>
      <x:c r="B180" s="16" t="str">
        <x:v>mm12-26-s07-a1</x:v>
      </x:c>
      <x:c r="C180" s="16" t="str">
        <x:v>mm12-o8</x:v>
      </x:c>
      <x:c r="D180" s="16" t="str">
        <x:v>assesses</x:v>
      </x:c>
      <x:c r="E180" s="16" t="str">
        <x:v>Form</x:v>
      </x:c>
      <x:c r="F180" s="16" t="str">
        <x:v>Pro; Obs; Con</x:v>
      </x:c>
      <x:c r="G180" s="16" t="str">
        <x:v>Motion workflow</x:v>
      </x:c>
      <x:c r="H180" s="16" t="str">
        <x:v>Guided</x:v>
      </x:c>
      <x:c r="I180" s="16" t="n">
        <x:v>13</x:v>
      </x:c>
    </x:row>
    <x:row r="181" ht="28" customHeight="1">
      <x:c r="A181" s="15" t="str">
        <x:v>MM12</x:v>
      </x:c>
      <x:c r="B181" s="15" t="str">
        <x:v>mm12-26-s07-a1</x:v>
      </x:c>
      <x:c r="C181" s="15" t="str">
        <x:v>mm12-o9</x:v>
      </x:c>
      <x:c r="D181" s="15" t="str">
        <x:v>assesses</x:v>
      </x:c>
      <x:c r="E181" s="15" t="str">
        <x:v>Form</x:v>
      </x:c>
      <x:c r="F181" s="15" t="str">
        <x:v>Pro; Obs; Con</x:v>
      </x:c>
      <x:c r="G181" s="15" t="str">
        <x:v>Design through movement</x:v>
      </x:c>
      <x:c r="H181" s="15" t="str">
        <x:v>Guided</x:v>
      </x:c>
      <x:c r="I181" s="15" t="n">
        <x:v>13</x:v>
      </x:c>
    </x:row>
    <x:row r="182" ht="28" customHeight="1">
      <x:c r="A182" s="16" t="str">
        <x:v>MM12</x:v>
      </x:c>
      <x:c r="B182" s="16" t="str">
        <x:v>mm12-26-s07-a1</x:v>
      </x:c>
      <x:c r="C182" s="16" t="str">
        <x:v>mm12-o10</x:v>
      </x:c>
      <x:c r="D182" s="16" t="str">
        <x:v>touches</x:v>
      </x:c>
      <x:c r="E182" s="16" t="str">
        <x:v>Form</x:v>
      </x:c>
      <x:c r="F182" s="16" t="str">
        <x:v>Pro; Obs; Con</x:v>
      </x:c>
      <x:c r="G182" s="16" t="str">
        <x:v>Motion message</x:v>
      </x:c>
      <x:c r="H182" s="16" t="str">
        <x:v>Guided</x:v>
      </x:c>
      <x:c r="I182" s="16" t="n">
        <x:v>13</x:v>
      </x:c>
    </x:row>
    <x:row r="183" ht="28" customHeight="1">
      <x:c r="A183" s="15" t="str">
        <x:v>MM12</x:v>
      </x:c>
      <x:c r="B183" s="15" t="str">
        <x:v>mm12-26-s07-a1</x:v>
      </x:c>
      <x:c r="C183" s="15" t="str">
        <x:v>mm12-o16</x:v>
      </x:c>
      <x:c r="D183" s="15" t="str">
        <x:v>touches</x:v>
      </x:c>
      <x:c r="E183" s="15" t="str">
        <x:v>Form</x:v>
      </x:c>
      <x:c r="F183" s="15" t="str">
        <x:v>Pro; Obs; Con</x:v>
      </x:c>
      <x:c r="G183" s="15" t="str">
        <x:v>Audience and purpose</x:v>
      </x:c>
      <x:c r="H183" s="15" t="str">
        <x:v>Guided</x:v>
      </x:c>
      <x:c r="I183" s="15" t="n">
        <x:v>13</x:v>
      </x:c>
    </x:row>
    <x:row r="184" ht="36" customHeight="1">
      <x:c r="A184" s="16" t="str">
        <x:v>MM12</x:v>
      </x:c>
      <x:c r="B184" s="16" t="str">
        <x:v>mm12-26-s07-a2</x:v>
      </x:c>
      <x:c r="C184" s="16" t="str">
        <x:v>mm12-o6</x:v>
      </x:c>
      <x:c r="D184" s="16" t="str">
        <x:v>assesses</x:v>
      </x:c>
      <x:c r="E184" s="16" t="str">
        <x:v>Sub</x:v>
      </x:c>
      <x:c r="F184" s="16" t="str">
        <x:v>Pro; Obs; Con</x:v>
      </x:c>
      <x:c r="G184" s="16" t="str">
        <x:v>Motion production</x:v>
      </x:c>
      <x:c r="H184" s="16" t="str">
        <x:v>Independent with transfer check</x:v>
      </x:c>
      <x:c r="I184" s="16" t="n">
        <x:v>14</x:v>
      </x:c>
    </x:row>
    <x:row r="185" ht="36" customHeight="1">
      <x:c r="A185" s="15" t="str">
        <x:v>MM12</x:v>
      </x:c>
      <x:c r="B185" s="15" t="str">
        <x:v>mm12-26-s07-a2</x:v>
      </x:c>
      <x:c r="C185" s="15" t="str">
        <x:v>mm12-o8</x:v>
      </x:c>
      <x:c r="D185" s="15" t="str">
        <x:v>assesses</x:v>
      </x:c>
      <x:c r="E185" s="15" t="str">
        <x:v>Sub</x:v>
      </x:c>
      <x:c r="F185" s="15" t="str">
        <x:v>Pro; Obs; Con</x:v>
      </x:c>
      <x:c r="G185" s="15" t="str">
        <x:v>Motion workflow</x:v>
      </x:c>
      <x:c r="H185" s="15" t="str">
        <x:v>Independent with transfer check</x:v>
      </x:c>
      <x:c r="I185" s="15" t="n">
        <x:v>14</x:v>
      </x:c>
    </x:row>
    <x:row r="186" ht="36" customHeight="1">
      <x:c r="A186" s="16" t="str">
        <x:v>MM12</x:v>
      </x:c>
      <x:c r="B186" s="16" t="str">
        <x:v>mm12-26-s07-a2</x:v>
      </x:c>
      <x:c r="C186" s="16" t="str">
        <x:v>mm12-o9</x:v>
      </x:c>
      <x:c r="D186" s="16" t="str">
        <x:v>assesses</x:v>
      </x:c>
      <x:c r="E186" s="16" t="str">
        <x:v>Sub</x:v>
      </x:c>
      <x:c r="F186" s="16" t="str">
        <x:v>Pro; Obs; Con</x:v>
      </x:c>
      <x:c r="G186" s="16" t="str">
        <x:v>Design through movement</x:v>
      </x:c>
      <x:c r="H186" s="16" t="str">
        <x:v>Independent with transfer check</x:v>
      </x:c>
      <x:c r="I186" s="16" t="n">
        <x:v>14</x:v>
      </x:c>
    </x:row>
    <x:row r="187" ht="36" customHeight="1">
      <x:c r="A187" s="15" t="str">
        <x:v>MM12</x:v>
      </x:c>
      <x:c r="B187" s="15" t="str">
        <x:v>mm12-26-s07-a2</x:v>
      </x:c>
      <x:c r="C187" s="15" t="str">
        <x:v>mm12-o10</x:v>
      </x:c>
      <x:c r="D187" s="15" t="str">
        <x:v>assesses</x:v>
      </x:c>
      <x:c r="E187" s="15" t="str">
        <x:v>Sub</x:v>
      </x:c>
      <x:c r="F187" s="15" t="str">
        <x:v>Pro; Obs; Con</x:v>
      </x:c>
      <x:c r="G187" s="15" t="str">
        <x:v>Motion message</x:v>
      </x:c>
      <x:c r="H187" s="15" t="str">
        <x:v>Independent with transfer check</x:v>
      </x:c>
      <x:c r="I187" s="15" t="n">
        <x:v>14</x:v>
      </x:c>
    </x:row>
    <x:row r="188" ht="36" customHeight="1">
      <x:c r="A188" s="16" t="str">
        <x:v>MM12</x:v>
      </x:c>
      <x:c r="B188" s="16" t="str">
        <x:v>mm12-26-s07-a2</x:v>
      </x:c>
      <x:c r="C188" s="16" t="str">
        <x:v>mm12-o16</x:v>
      </x:c>
      <x:c r="D188" s="16" t="str">
        <x:v>assesses</x:v>
      </x:c>
      <x:c r="E188" s="16" t="str">
        <x:v>Sub</x:v>
      </x:c>
      <x:c r="F188" s="16" t="str">
        <x:v>Pro; Obs; Con</x:v>
      </x:c>
      <x:c r="G188" s="16" t="str">
        <x:v>Audience and purpose</x:v>
      </x:c>
      <x:c r="H188" s="16" t="str">
        <x:v>Independent with transfer check</x:v>
      </x:c>
      <x:c r="I188" s="16" t="n">
        <x:v>14</x:v>
      </x:c>
    </x:row>
    <x:row r="189" ht="28" customHeight="1">
      <x:c r="A189" s="15" t="str">
        <x:v>MM12</x:v>
      </x:c>
      <x:c r="B189" s="15" t="str">
        <x:v>mm12-26-s08-a1</x:v>
      </x:c>
      <x:c r="C189" s="15" t="str">
        <x:v>mm12-o16</x:v>
      </x:c>
      <x:c r="D189" s="15" t="str">
        <x:v>assesses</x:v>
      </x:c>
      <x:c r="E189" s="15" t="str">
        <x:v>Form</x:v>
      </x:c>
      <x:c r="F189" s="15" t="str">
        <x:v>Pro; Obs; Con</x:v>
      </x:c>
      <x:c r="G189" s="15" t="str">
        <x:v>Audience and purpose</x:v>
      </x:c>
      <x:c r="H189" s="15" t="str">
        <x:v>Guided</x:v>
      </x:c>
      <x:c r="I189" s="15" t="n">
        <x:v>15</x:v>
      </x:c>
    </x:row>
    <x:row r="190" ht="28" customHeight="1">
      <x:c r="A190" s="16" t="str">
        <x:v>MM12</x:v>
      </x:c>
      <x:c r="B190" s="16" t="str">
        <x:v>mm12-26-s08-a1</x:v>
      </x:c>
      <x:c r="C190" s="16" t="str">
        <x:v>mm12-o17</x:v>
      </x:c>
      <x:c r="D190" s="16" t="str">
        <x:v>assesses</x:v>
      </x:c>
      <x:c r="E190" s="16" t="str">
        <x:v>Form</x:v>
      </x:c>
      <x:c r="F190" s="16" t="str">
        <x:v>Pro; Obs; Con</x:v>
      </x:c>
      <x:c r="G190" s="16" t="str">
        <x:v>Multimedia context and meaning</x:v>
      </x:c>
      <x:c r="H190" s="16" t="str">
        <x:v>Guided</x:v>
      </x:c>
      <x:c r="I190" s="16" t="n">
        <x:v>15</x:v>
      </x:c>
    </x:row>
    <x:row r="191" ht="28" customHeight="1">
      <x:c r="A191" s="15" t="str">
        <x:v>MM12</x:v>
      </x:c>
      <x:c r="B191" s="15" t="str">
        <x:v>mm12-26-s08-a1</x:v>
      </x:c>
      <x:c r="C191" s="15" t="str">
        <x:v>mm12-o18</x:v>
      </x:c>
      <x:c r="D191" s="15" t="str">
        <x:v>assesses</x:v>
      </x:c>
      <x:c r="E191" s="15" t="str">
        <x:v>Form</x:v>
      </x:c>
      <x:c r="F191" s="15" t="str">
        <x:v>Pro; Obs; Con</x:v>
      </x:c>
      <x:c r="G191" s="15" t="str">
        <x:v>Collaborative production</x:v>
      </x:c>
      <x:c r="H191" s="15" t="str">
        <x:v>Guided</x:v>
      </x:c>
      <x:c r="I191" s="15" t="n">
        <x:v>15</x:v>
      </x:c>
    </x:row>
    <x:row r="192" ht="28" customHeight="1">
      <x:c r="A192" s="16" t="str">
        <x:v>MM12</x:v>
      </x:c>
      <x:c r="B192" s="16" t="str">
        <x:v>mm12-26-s08-a1</x:v>
      </x:c>
      <x:c r="C192" s="16" t="str">
        <x:v>mm12-o10</x:v>
      </x:c>
      <x:c r="D192" s="16" t="str">
        <x:v>touches</x:v>
      </x:c>
      <x:c r="E192" s="16" t="str">
        <x:v>Form</x:v>
      </x:c>
      <x:c r="F192" s="16" t="str">
        <x:v>Pro; Obs; Con</x:v>
      </x:c>
      <x:c r="G192" s="16" t="str">
        <x:v>Motion message</x:v>
      </x:c>
      <x:c r="H192" s="16" t="str">
        <x:v>Guided</x:v>
      </x:c>
      <x:c r="I192" s="16" t="n">
        <x:v>15</x:v>
      </x:c>
    </x:row>
    <x:row r="193" ht="28" customHeight="1">
      <x:c r="A193" s="15" t="str">
        <x:v>MM12</x:v>
      </x:c>
      <x:c r="B193" s="15" t="str">
        <x:v>mm12-26-s08-a1</x:v>
      </x:c>
      <x:c r="C193" s="15" t="str">
        <x:v>mm12-o15</x:v>
      </x:c>
      <x:c r="D193" s="15" t="str">
        <x:v>touches</x:v>
      </x:c>
      <x:c r="E193" s="15" t="str">
        <x:v>Form</x:v>
      </x:c>
      <x:c r="F193" s="15" t="str">
        <x:v>Pro; Obs; Con</x:v>
      </x:c>
      <x:c r="G193" s="15" t="str">
        <x:v>Audio message</x:v>
      </x:c>
      <x:c r="H193" s="15" t="str">
        <x:v>Guided</x:v>
      </x:c>
      <x:c r="I193" s="15" t="n">
        <x:v>15</x:v>
      </x:c>
    </x:row>
    <x:row r="194" ht="36" customHeight="1">
      <x:c r="A194" s="16" t="str">
        <x:v>MM12</x:v>
      </x:c>
      <x:c r="B194" s="16" t="str">
        <x:v>mm12-26-s08-a2</x:v>
      </x:c>
      <x:c r="C194" s="16" t="str">
        <x:v>mm12-o16</x:v>
      </x:c>
      <x:c r="D194" s="16" t="str">
        <x:v>assesses</x:v>
      </x:c>
      <x:c r="E194" s="16" t="str">
        <x:v>Sub</x:v>
      </x:c>
      <x:c r="F194" s="16" t="str">
        <x:v>Pro; Obs; Con</x:v>
      </x:c>
      <x:c r="G194" s="16" t="str">
        <x:v>Audience and purpose</x:v>
      </x:c>
      <x:c r="H194" s="16" t="str">
        <x:v>Independent with transfer check</x:v>
      </x:c>
      <x:c r="I194" s="16" t="n">
        <x:v>16</x:v>
      </x:c>
    </x:row>
    <x:row r="195" ht="36" customHeight="1">
      <x:c r="A195" s="15" t="str">
        <x:v>MM12</x:v>
      </x:c>
      <x:c r="B195" s="15" t="str">
        <x:v>mm12-26-s08-a2</x:v>
      </x:c>
      <x:c r="C195" s="15" t="str">
        <x:v>mm12-o17</x:v>
      </x:c>
      <x:c r="D195" s="15" t="str">
        <x:v>assesses</x:v>
      </x:c>
      <x:c r="E195" s="15" t="str">
        <x:v>Sub</x:v>
      </x:c>
      <x:c r="F195" s="15" t="str">
        <x:v>Pro; Obs; Con</x:v>
      </x:c>
      <x:c r="G195" s="15" t="str">
        <x:v>Multimedia context and meaning</x:v>
      </x:c>
      <x:c r="H195" s="15" t="str">
        <x:v>Independent with transfer check</x:v>
      </x:c>
      <x:c r="I195" s="15" t="n">
        <x:v>16</x:v>
      </x:c>
    </x:row>
    <x:row r="196" ht="36" customHeight="1">
      <x:c r="A196" s="16" t="str">
        <x:v>MM12</x:v>
      </x:c>
      <x:c r="B196" s="16" t="str">
        <x:v>mm12-26-s08-a2</x:v>
      </x:c>
      <x:c r="C196" s="16" t="str">
        <x:v>mm12-o18</x:v>
      </x:c>
      <x:c r="D196" s="16" t="str">
        <x:v>assesses</x:v>
      </x:c>
      <x:c r="E196" s="16" t="str">
        <x:v>Sub</x:v>
      </x:c>
      <x:c r="F196" s="16" t="str">
        <x:v>Pro; Obs; Con</x:v>
      </x:c>
      <x:c r="G196" s="16" t="str">
        <x:v>Collaborative production</x:v>
      </x:c>
      <x:c r="H196" s="16" t="str">
        <x:v>Independent with transfer check</x:v>
      </x:c>
      <x:c r="I196" s="16" t="n">
        <x:v>16</x:v>
      </x:c>
    </x:row>
    <x:row r="197" ht="36" customHeight="1">
      <x:c r="A197" s="15" t="str">
        <x:v>MM12</x:v>
      </x:c>
      <x:c r="B197" s="15" t="str">
        <x:v>mm12-26-s08-a2</x:v>
      </x:c>
      <x:c r="C197" s="15" t="str">
        <x:v>mm12-o10</x:v>
      </x:c>
      <x:c r="D197" s="15" t="str">
        <x:v>assesses</x:v>
      </x:c>
      <x:c r="E197" s="15" t="str">
        <x:v>Sub</x:v>
      </x:c>
      <x:c r="F197" s="15" t="str">
        <x:v>Pro; Obs; Con</x:v>
      </x:c>
      <x:c r="G197" s="15" t="str">
        <x:v>Motion message</x:v>
      </x:c>
      <x:c r="H197" s="15" t="str">
        <x:v>Independent with transfer check</x:v>
      </x:c>
      <x:c r="I197" s="15" t="n">
        <x:v>16</x:v>
      </x:c>
    </x:row>
    <x:row r="198" ht="36" customHeight="1">
      <x:c r="A198" s="16" t="str">
        <x:v>MM12</x:v>
      </x:c>
      <x:c r="B198" s="16" t="str">
        <x:v>mm12-26-s08-a2</x:v>
      </x:c>
      <x:c r="C198" s="16" t="str">
        <x:v>mm12-o15</x:v>
      </x:c>
      <x:c r="D198" s="16" t="str">
        <x:v>assesses</x:v>
      </x:c>
      <x:c r="E198" s="16" t="str">
        <x:v>Sub</x:v>
      </x:c>
      <x:c r="F198" s="16" t="str">
        <x:v>Pro; Obs; Con</x:v>
      </x:c>
      <x:c r="G198" s="16" t="str">
        <x:v>Audio message</x:v>
      </x:c>
      <x:c r="H198" s="16" t="str">
        <x:v>Independent with transfer check</x:v>
      </x:c>
      <x:c r="I198" s="16" t="n">
        <x:v>16</x:v>
      </x:c>
    </x:row>
    <x:row r="199" ht="28" customHeight="1">
      <x:c r="A199" s="15" t="str">
        <x:v>MM12</x:v>
      </x:c>
      <x:c r="B199" s="15" t="str">
        <x:v>mm12-26-s09-a1</x:v>
      </x:c>
      <x:c r="C199" s="15" t="str">
        <x:v>mm12-o19</x:v>
      </x:c>
      <x:c r="D199" s="15" t="str">
        <x:v>assesses</x:v>
      </x:c>
      <x:c r="E199" s="15" t="str">
        <x:v>Form</x:v>
      </x:c>
      <x:c r="F199" s="15" t="str">
        <x:v>Pro; Obs; Con</x:v>
      </x:c>
      <x:c r="G199" s="15" t="str">
        <x:v>Individual portfolio</x:v>
      </x:c>
      <x:c r="H199" s="15" t="str">
        <x:v>Guided</x:v>
      </x:c>
      <x:c r="I199" s="15" t="n">
        <x:v>17</x:v>
      </x:c>
    </x:row>
    <x:row r="200" ht="28" customHeight="1">
      <x:c r="A200" s="16" t="str">
        <x:v>MM12</x:v>
      </x:c>
      <x:c r="B200" s="16" t="str">
        <x:v>mm12-26-s09-a1</x:v>
      </x:c>
      <x:c r="C200" s="16" t="str">
        <x:v>mm12-o20</x:v>
      </x:c>
      <x:c r="D200" s="16" t="str">
        <x:v>assesses</x:v>
      </x:c>
      <x:c r="E200" s="16" t="str">
        <x:v>Form</x:v>
      </x:c>
      <x:c r="F200" s="16" t="str">
        <x:v>Pro; Obs; Con</x:v>
      </x:c>
      <x:c r="G200" s="16" t="str">
        <x:v>Career pathways</x:v>
      </x:c>
      <x:c r="H200" s="16" t="str">
        <x:v>Guided</x:v>
      </x:c>
      <x:c r="I200" s="16" t="n">
        <x:v>17</x:v>
      </x:c>
    </x:row>
    <x:row r="201" ht="28" customHeight="1">
      <x:c r="A201" s="15" t="str">
        <x:v>MM12</x:v>
      </x:c>
      <x:c r="B201" s="15" t="str">
        <x:v>mm12-26-s09-a1</x:v>
      </x:c>
      <x:c r="C201" s="15" t="str">
        <x:v>mm12-o16</x:v>
      </x:c>
      <x:c r="D201" s="15" t="str">
        <x:v>assesses</x:v>
      </x:c>
      <x:c r="E201" s="15" t="str">
        <x:v>Form</x:v>
      </x:c>
      <x:c r="F201" s="15" t="str">
        <x:v>Pro; Obs; Con</x:v>
      </x:c>
      <x:c r="G201" s="15" t="str">
        <x:v>Audience and purpose</x:v>
      </x:c>
      <x:c r="H201" s="15" t="str">
        <x:v>Guided</x:v>
      </x:c>
      <x:c r="I201" s="15" t="n">
        <x:v>17</x:v>
      </x:c>
    </x:row>
    <x:row r="202" ht="36" customHeight="1">
      <x:c r="A202" s="16" t="str">
        <x:v>MM12</x:v>
      </x:c>
      <x:c r="B202" s="16" t="str">
        <x:v>mm12-26-s09-a2</x:v>
      </x:c>
      <x:c r="C202" s="16" t="str">
        <x:v>mm12-o19</x:v>
      </x:c>
      <x:c r="D202" s="16" t="str">
        <x:v>assesses</x:v>
      </x:c>
      <x:c r="E202" s="16" t="str">
        <x:v>Sub</x:v>
      </x:c>
      <x:c r="F202" s="16" t="str">
        <x:v>Pro; Obs; Con</x:v>
      </x:c>
      <x:c r="G202" s="16" t="str">
        <x:v>Individual portfolio</x:v>
      </x:c>
      <x:c r="H202" s="16" t="str">
        <x:v>Independent with transfer check</x:v>
      </x:c>
      <x:c r="I202" s="16" t="n">
        <x:v>18</x:v>
      </x:c>
    </x:row>
    <x:row r="203" ht="36" customHeight="1">
      <x:c r="A203" s="15" t="str">
        <x:v>MM12</x:v>
      </x:c>
      <x:c r="B203" s="15" t="str">
        <x:v>mm12-26-s09-a2</x:v>
      </x:c>
      <x:c r="C203" s="15" t="str">
        <x:v>mm12-o20</x:v>
      </x:c>
      <x:c r="D203" s="15" t="str">
        <x:v>assesses</x:v>
      </x:c>
      <x:c r="E203" s="15" t="str">
        <x:v>Sub</x:v>
      </x:c>
      <x:c r="F203" s="15" t="str">
        <x:v>Pro; Obs; Con</x:v>
      </x:c>
      <x:c r="G203" s="15" t="str">
        <x:v>Career pathways</x:v>
      </x:c>
      <x:c r="H203" s="15" t="str">
        <x:v>Independent with transfer check</x:v>
      </x:c>
      <x:c r="I203" s="15" t="n">
        <x:v>18</x:v>
      </x:c>
    </x:row>
    <x:row r="204" ht="36" customHeight="1">
      <x:c r="A204" s="16" t="str">
        <x:v>MM12</x:v>
      </x:c>
      <x:c r="B204" s="16" t="str">
        <x:v>mm12-26-s09-a2</x:v>
      </x:c>
      <x:c r="C204" s="16" t="str">
        <x:v>mm12-o16</x:v>
      </x:c>
      <x:c r="D204" s="16" t="str">
        <x:v>assesses</x:v>
      </x:c>
      <x:c r="E204" s="16" t="str">
        <x:v>Sub</x:v>
      </x:c>
      <x:c r="F204" s="16" t="str">
        <x:v>Pro; Obs; Con</x:v>
      </x:c>
      <x:c r="G204" s="16" t="str">
        <x:v>Audience and purpose</x:v>
      </x:c>
      <x:c r="H204" s="16" t="str">
        <x:v>Independent with transfer check</x:v>
      </x:c>
      <x:c r="I204" s="16" t="n">
        <x:v>18</x:v>
      </x:c>
    </x:row>
    <x:row r="205" ht="28" customHeight="1">
      <x:c r="A205" s="15" t="str">
        <x:v>COM11</x:v>
      </x:c>
      <x:c r="B205" s="15" t="str">
        <x:v>com11-26-s01-a1</x:v>
      </x:c>
      <x:c r="C205" s="15" t="str">
        <x:v>communications-technology-11-1-1</x:v>
      </x:c>
      <x:c r="D205" s="15" t="str">
        <x:v>assesses</x:v>
      </x:c>
      <x:c r="E205" s="15" t="str">
        <x:v>Form</x:v>
      </x:c>
      <x:c r="F205" s="15" t="str">
        <x:v>Pro; Obs; Con</x:v>
      </x:c>
      <x:c r="G205" s="15" t="str">
        <x:v>Communication history</x:v>
      </x:c>
      <x:c r="H205" s="15" t="str">
        <x:v>Guided</x:v>
      </x:c>
      <x:c r="I205" s="15" t="n">
        <x:v>1</x:v>
      </x:c>
    </x:row>
    <x:row r="206" ht="28" customHeight="1">
      <x:c r="A206" s="16" t="str">
        <x:v>COM11</x:v>
      </x:c>
      <x:c r="B206" s="16" t="str">
        <x:v>com11-26-s01-a1</x:v>
      </x:c>
      <x:c r="C206" s="16" t="str">
        <x:v>communications-technology-11-1-2</x:v>
      </x:c>
      <x:c r="D206" s="16" t="str">
        <x:v>assesses</x:v>
      </x:c>
      <x:c r="E206" s="16" t="str">
        <x:v>Form</x:v>
      </x:c>
      <x:c r="F206" s="16" t="str">
        <x:v>Pro; Obs; Con</x:v>
      </x:c>
      <x:c r="G206" s="16" t="str">
        <x:v>Career self-assessment</x:v>
      </x:c>
      <x:c r="H206" s="16" t="str">
        <x:v>Guided</x:v>
      </x:c>
      <x:c r="I206" s="16" t="n">
        <x:v>1</x:v>
      </x:c>
    </x:row>
    <x:row r="207" ht="28" customHeight="1">
      <x:c r="A207" s="15" t="str">
        <x:v>COM11</x:v>
      </x:c>
      <x:c r="B207" s="15" t="str">
        <x:v>com11-26-s01-a1</x:v>
      </x:c>
      <x:c r="C207" s="15" t="str">
        <x:v>communications-technology-11-1-4</x:v>
      </x:c>
      <x:c r="D207" s="15" t="str">
        <x:v>assesses</x:v>
      </x:c>
      <x:c r="E207" s="15" t="str">
        <x:v>Form</x:v>
      </x:c>
      <x:c r="F207" s="15" t="str">
        <x:v>Pro; Obs; Con</x:v>
      </x:c>
      <x:c r="G207" s="15" t="str">
        <x:v>Persuasive or entertaining solution</x:v>
      </x:c>
      <x:c r="H207" s="15" t="str">
        <x:v>Guided</x:v>
      </x:c>
      <x:c r="I207" s="15" t="n">
        <x:v>1</x:v>
      </x:c>
    </x:row>
    <x:row r="208" ht="28" customHeight="1">
      <x:c r="A208" s="16" t="str">
        <x:v>COM11</x:v>
      </x:c>
      <x:c r="B208" s="16" t="str">
        <x:v>com11-26-s01-a1</x:v>
      </x:c>
      <x:c r="C208" s="16" t="str">
        <x:v>communications-technology-11-1-5</x:v>
      </x:c>
      <x:c r="D208" s="16" t="str">
        <x:v>touches</x:v>
      </x:c>
      <x:c r="E208" s="16" t="str">
        <x:v>Form</x:v>
      </x:c>
      <x:c r="F208" s="16" t="str">
        <x:v>Pro; Obs; Con</x:v>
      </x:c>
      <x:c r="G208" s="16" t="str">
        <x:v>Societal and environmental effects</x:v>
      </x:c>
      <x:c r="H208" s="16" t="str">
        <x:v>Guided</x:v>
      </x:c>
      <x:c r="I208" s="16" t="n">
        <x:v>1</x:v>
      </x:c>
    </x:row>
    <x:row r="209" ht="28" customHeight="1">
      <x:c r="A209" s="15" t="str">
        <x:v>COM11</x:v>
      </x:c>
      <x:c r="B209" s="15" t="str">
        <x:v>com11-26-s01-a1</x:v>
      </x:c>
      <x:c r="C209" s="15" t="str">
        <x:v>communications-technology-11-1-6</x:v>
      </x:c>
      <x:c r="D209" s="15" t="str">
        <x:v>touches</x:v>
      </x:c>
      <x:c r="E209" s="15" t="str">
        <x:v>Form</x:v>
      </x:c>
      <x:c r="F209" s="15" t="str">
        <x:v>Pro; Obs; Con</x:v>
      </x:c>
      <x:c r="G209" s="15" t="str">
        <x:v>Equipment life cycle</x:v>
      </x:c>
      <x:c r="H209" s="15" t="str">
        <x:v>Guided</x:v>
      </x:c>
      <x:c r="I209" s="15" t="n">
        <x:v>1</x:v>
      </x:c>
    </x:row>
    <x:row r="210" ht="28" customHeight="1">
      <x:c r="A210" s="16" t="str">
        <x:v>COM11</x:v>
      </x:c>
      <x:c r="B210" s="16" t="str">
        <x:v>com11-26-s01-a1</x:v>
      </x:c>
      <x:c r="C210" s="16" t="str">
        <x:v>communications-technology-11-1-7</x:v>
      </x:c>
      <x:c r="D210" s="16" t="str">
        <x:v>touches</x:v>
      </x:c>
      <x:c r="E210" s="16" t="str">
        <x:v>Form</x:v>
      </x:c>
      <x:c r="F210" s="16" t="str">
        <x:v>Pro; Obs; Con</x:v>
      </x:c>
      <x:c r="G210" s="16" t="str">
        <x:v>Safe equipment practice</x:v>
      </x:c>
      <x:c r="H210" s="16" t="str">
        <x:v>Guided</x:v>
      </x:c>
      <x:c r="I210" s="16" t="n">
        <x:v>1</x:v>
      </x:c>
    </x:row>
    <x:row r="211" ht="36" customHeight="1">
      <x:c r="A211" s="15" t="str">
        <x:v>COM11</x:v>
      </x:c>
      <x:c r="B211" s="15" t="str">
        <x:v>com11-26-s01-a2</x:v>
      </x:c>
      <x:c r="C211" s="15" t="str">
        <x:v>communications-technology-11-1-1</x:v>
      </x:c>
      <x:c r="D211" s="15" t="str">
        <x:v>assesses</x:v>
      </x:c>
      <x:c r="E211" s="15" t="str">
        <x:v>Sub</x:v>
      </x:c>
      <x:c r="F211" s="15" t="str">
        <x:v>Pro; Obs; Con</x:v>
      </x:c>
      <x:c r="G211" s="15" t="str">
        <x:v>Communication history</x:v>
      </x:c>
      <x:c r="H211" s="15" t="str">
        <x:v>Independent with transfer check</x:v>
      </x:c>
      <x:c r="I211" s="15" t="n">
        <x:v>2</x:v>
      </x:c>
    </x:row>
    <x:row r="212" ht="36" customHeight="1">
      <x:c r="A212" s="16" t="str">
        <x:v>COM11</x:v>
      </x:c>
      <x:c r="B212" s="16" t="str">
        <x:v>com11-26-s01-a2</x:v>
      </x:c>
      <x:c r="C212" s="16" t="str">
        <x:v>communications-technology-11-1-2</x:v>
      </x:c>
      <x:c r="D212" s="16" t="str">
        <x:v>assesses</x:v>
      </x:c>
      <x:c r="E212" s="16" t="str">
        <x:v>Sub</x:v>
      </x:c>
      <x:c r="F212" s="16" t="str">
        <x:v>Pro; Obs; Con</x:v>
      </x:c>
      <x:c r="G212" s="16" t="str">
        <x:v>Career self-assessment</x:v>
      </x:c>
      <x:c r="H212" s="16" t="str">
        <x:v>Independent with transfer check</x:v>
      </x:c>
      <x:c r="I212" s="16" t="n">
        <x:v>2</x:v>
      </x:c>
    </x:row>
    <x:row r="213" ht="36" customHeight="1">
      <x:c r="A213" s="15" t="str">
        <x:v>COM11</x:v>
      </x:c>
      <x:c r="B213" s="15" t="str">
        <x:v>com11-26-s01-a2</x:v>
      </x:c>
      <x:c r="C213" s="15" t="str">
        <x:v>communications-technology-11-1-4</x:v>
      </x:c>
      <x:c r="D213" s="15" t="str">
        <x:v>assesses</x:v>
      </x:c>
      <x:c r="E213" s="15" t="str">
        <x:v>Sub</x:v>
      </x:c>
      <x:c r="F213" s="15" t="str">
        <x:v>Pro; Obs; Con</x:v>
      </x:c>
      <x:c r="G213" s="15" t="str">
        <x:v>Persuasive or entertaining solution</x:v>
      </x:c>
      <x:c r="H213" s="15" t="str">
        <x:v>Independent with transfer check</x:v>
      </x:c>
      <x:c r="I213" s="15" t="n">
        <x:v>2</x:v>
      </x:c>
    </x:row>
    <x:row r="214" ht="36" customHeight="1">
      <x:c r="A214" s="16" t="str">
        <x:v>COM11</x:v>
      </x:c>
      <x:c r="B214" s="16" t="str">
        <x:v>com11-26-s01-a2</x:v>
      </x:c>
      <x:c r="C214" s="16" t="str">
        <x:v>communications-technology-11-1-5</x:v>
      </x:c>
      <x:c r="D214" s="16" t="str">
        <x:v>assesses</x:v>
      </x:c>
      <x:c r="E214" s="16" t="str">
        <x:v>Sub</x:v>
      </x:c>
      <x:c r="F214" s="16" t="str">
        <x:v>Pro; Obs; Con</x:v>
      </x:c>
      <x:c r="G214" s="16" t="str">
        <x:v>Societal and environmental effects</x:v>
      </x:c>
      <x:c r="H214" s="16" t="str">
        <x:v>Independent with transfer check</x:v>
      </x:c>
      <x:c r="I214" s="16" t="n">
        <x:v>2</x:v>
      </x:c>
    </x:row>
    <x:row r="215" ht="36" customHeight="1">
      <x:c r="A215" s="15" t="str">
        <x:v>COM11</x:v>
      </x:c>
      <x:c r="B215" s="15" t="str">
        <x:v>com11-26-s01-a2</x:v>
      </x:c>
      <x:c r="C215" s="15" t="str">
        <x:v>communications-technology-11-1-6</x:v>
      </x:c>
      <x:c r="D215" s="15" t="str">
        <x:v>assesses</x:v>
      </x:c>
      <x:c r="E215" s="15" t="str">
        <x:v>Sub</x:v>
      </x:c>
      <x:c r="F215" s="15" t="str">
        <x:v>Pro; Obs; Con</x:v>
      </x:c>
      <x:c r="G215" s="15" t="str">
        <x:v>Equipment life cycle</x:v>
      </x:c>
      <x:c r="H215" s="15" t="str">
        <x:v>Independent with transfer check</x:v>
      </x:c>
      <x:c r="I215" s="15" t="n">
        <x:v>2</x:v>
      </x:c>
    </x:row>
    <x:row r="216" ht="36" customHeight="1">
      <x:c r="A216" s="16" t="str">
        <x:v>COM11</x:v>
      </x:c>
      <x:c r="B216" s="16" t="str">
        <x:v>com11-26-s01-a2</x:v>
      </x:c>
      <x:c r="C216" s="16" t="str">
        <x:v>communications-technology-11-1-7</x:v>
      </x:c>
      <x:c r="D216" s="16" t="str">
        <x:v>assesses</x:v>
      </x:c>
      <x:c r="E216" s="16" t="str">
        <x:v>Sub</x:v>
      </x:c>
      <x:c r="F216" s="16" t="str">
        <x:v>Pro; Obs; Con</x:v>
      </x:c>
      <x:c r="G216" s="16" t="str">
        <x:v>Safe equipment practice</x:v>
      </x:c>
      <x:c r="H216" s="16" t="str">
        <x:v>Independent with transfer check</x:v>
      </x:c>
      <x:c r="I216" s="16" t="n">
        <x:v>2</x:v>
      </x:c>
    </x:row>
    <x:row r="217" ht="28" customHeight="1">
      <x:c r="A217" s="15" t="str">
        <x:v>COM11</x:v>
      </x:c>
      <x:c r="B217" s="15" t="str">
        <x:v>com11-26-s02-a1</x:v>
      </x:c>
      <x:c r="C217" s="15" t="str">
        <x:v>communications-technology-11-4-1</x:v>
      </x:c>
      <x:c r="D217" s="15" t="str">
        <x:v>assesses</x:v>
      </x:c>
      <x:c r="E217" s="15" t="str">
        <x:v>Form</x:v>
      </x:c>
      <x:c r="F217" s="15" t="str">
        <x:v>Pro; Obs; Con</x:v>
      </x:c>
      <x:c r="G217" s="15" t="str">
        <x:v>Design principles</x:v>
      </x:c>
      <x:c r="H217" s="15" t="str">
        <x:v>Guided</x:v>
      </x:c>
      <x:c r="I217" s="15" t="n">
        <x:v>3</x:v>
      </x:c>
    </x:row>
    <x:row r="218" ht="28" customHeight="1">
      <x:c r="A218" s="16" t="str">
        <x:v>COM11</x:v>
      </x:c>
      <x:c r="B218" s="16" t="str">
        <x:v>com11-26-s02-a1</x:v>
      </x:c>
      <x:c r="C218" s="16" t="str">
        <x:v>communications-technology-11-4-2</x:v>
      </x:c>
      <x:c r="D218" s="16" t="str">
        <x:v>assesses</x:v>
      </x:c>
      <x:c r="E218" s="16" t="str">
        <x:v>Form</x:v>
      </x:c>
      <x:c r="F218" s="16" t="str">
        <x:v>Pro; Obs; Con</x:v>
      </x:c>
      <x:c r="G218" s="16" t="str">
        <x:v>Colour choices</x:v>
      </x:c>
      <x:c r="H218" s="16" t="str">
        <x:v>Guided</x:v>
      </x:c>
      <x:c r="I218" s="16" t="n">
        <x:v>3</x:v>
      </x:c>
    </x:row>
    <x:row r="219" ht="28" customHeight="1">
      <x:c r="A219" s="15" t="str">
        <x:v>COM11</x:v>
      </x:c>
      <x:c r="B219" s="15" t="str">
        <x:v>com11-26-s02-a1</x:v>
      </x:c>
      <x:c r="C219" s="15" t="str">
        <x:v>communications-technology-11-4-3</x:v>
      </x:c>
      <x:c r="D219" s="15" t="str">
        <x:v>assesses</x:v>
      </x:c>
      <x:c r="E219" s="15" t="str">
        <x:v>Form</x:v>
      </x:c>
      <x:c r="F219" s="15" t="str">
        <x:v>Pro; Obs; Con</x:v>
      </x:c>
      <x:c r="G219" s="15" t="str">
        <x:v>Type choices</x:v>
      </x:c>
      <x:c r="H219" s="15" t="str">
        <x:v>Guided</x:v>
      </x:c>
      <x:c r="I219" s="15" t="n">
        <x:v>3</x:v>
      </x:c>
    </x:row>
    <x:row r="220" ht="28" customHeight="1">
      <x:c r="A220" s="16" t="str">
        <x:v>COM11</x:v>
      </x:c>
      <x:c r="B220" s="16" t="str">
        <x:v>com11-26-s02-a1</x:v>
      </x:c>
      <x:c r="C220" s="16" t="str">
        <x:v>communications-technology-11-4-4</x:v>
      </x:c>
      <x:c r="D220" s="16" t="str">
        <x:v>touches</x:v>
      </x:c>
      <x:c r="E220" s="16" t="str">
        <x:v>Form</x:v>
      </x:c>
      <x:c r="F220" s="16" t="str">
        <x:v>Pro; Obs; Con</x:v>
      </x:c>
      <x:c r="G220" s="16" t="str">
        <x:v>Digital image and text message</x:v>
      </x:c>
      <x:c r="H220" s="16" t="str">
        <x:v>Guided</x:v>
      </x:c>
      <x:c r="I220" s="16" t="n">
        <x:v>3</x:v>
      </x:c>
    </x:row>
    <x:row r="221" ht="28" customHeight="1">
      <x:c r="A221" s="15" t="str">
        <x:v>COM11</x:v>
      </x:c>
      <x:c r="B221" s="15" t="str">
        <x:v>com11-26-s02-a1</x:v>
      </x:c>
      <x:c r="C221" s="15" t="str">
        <x:v>communications-technology-11-4-5</x:v>
      </x:c>
      <x:c r="D221" s="15" t="str">
        <x:v>touches</x:v>
      </x:c>
      <x:c r="E221" s="15" t="str">
        <x:v>Form</x:v>
      </x:c>
      <x:c r="F221" s="15" t="str">
        <x:v>Pro; Obs; Con</x:v>
      </x:c>
      <x:c r="G221" s="15" t="str">
        <x:v>Web export</x:v>
      </x:c>
      <x:c r="H221" s="15" t="str">
        <x:v>Guided</x:v>
      </x:c>
      <x:c r="I221" s="15" t="n">
        <x:v>3</x:v>
      </x:c>
    </x:row>
    <x:row r="222" ht="28" customHeight="1">
      <x:c r="A222" s="16" t="str">
        <x:v>COM11</x:v>
      </x:c>
      <x:c r="B222" s="16" t="str">
        <x:v>com11-26-s02-a1</x:v>
      </x:c>
      <x:c r="C222" s="16" t="str">
        <x:v>communications-technology-11-1-4</x:v>
      </x:c>
      <x:c r="D222" s="16" t="str">
        <x:v>touches</x:v>
      </x:c>
      <x:c r="E222" s="16" t="str">
        <x:v>Form</x:v>
      </x:c>
      <x:c r="F222" s="16" t="str">
        <x:v>Pro; Obs; Con</x:v>
      </x:c>
      <x:c r="G222" s="16" t="str">
        <x:v>Persuasive or entertaining solution</x:v>
      </x:c>
      <x:c r="H222" s="16" t="str">
        <x:v>Guided</x:v>
      </x:c>
      <x:c r="I222" s="16" t="n">
        <x:v>3</x:v>
      </x:c>
    </x:row>
    <x:row r="223" ht="36" customHeight="1">
      <x:c r="A223" s="15" t="str">
        <x:v>COM11</x:v>
      </x:c>
      <x:c r="B223" s="15" t="str">
        <x:v>com11-26-s02-a2</x:v>
      </x:c>
      <x:c r="C223" s="15" t="str">
        <x:v>communications-technology-11-4-1</x:v>
      </x:c>
      <x:c r="D223" s="15" t="str">
        <x:v>assesses</x:v>
      </x:c>
      <x:c r="E223" s="15" t="str">
        <x:v>Sub</x:v>
      </x:c>
      <x:c r="F223" s="15" t="str">
        <x:v>Pro; Obs; Con</x:v>
      </x:c>
      <x:c r="G223" s="15" t="str">
        <x:v>Design principles</x:v>
      </x:c>
      <x:c r="H223" s="15" t="str">
        <x:v>Independent with transfer check</x:v>
      </x:c>
      <x:c r="I223" s="15" t="n">
        <x:v>4</x:v>
      </x:c>
    </x:row>
    <x:row r="224" ht="36" customHeight="1">
      <x:c r="A224" s="16" t="str">
        <x:v>COM11</x:v>
      </x:c>
      <x:c r="B224" s="16" t="str">
        <x:v>com11-26-s02-a2</x:v>
      </x:c>
      <x:c r="C224" s="16" t="str">
        <x:v>communications-technology-11-4-2</x:v>
      </x:c>
      <x:c r="D224" s="16" t="str">
        <x:v>assesses</x:v>
      </x:c>
      <x:c r="E224" s="16" t="str">
        <x:v>Sub</x:v>
      </x:c>
      <x:c r="F224" s="16" t="str">
        <x:v>Pro; Obs; Con</x:v>
      </x:c>
      <x:c r="G224" s="16" t="str">
        <x:v>Colour choices</x:v>
      </x:c>
      <x:c r="H224" s="16" t="str">
        <x:v>Independent with transfer check</x:v>
      </x:c>
      <x:c r="I224" s="16" t="n">
        <x:v>4</x:v>
      </x:c>
    </x:row>
    <x:row r="225" ht="36" customHeight="1">
      <x:c r="A225" s="15" t="str">
        <x:v>COM11</x:v>
      </x:c>
      <x:c r="B225" s="15" t="str">
        <x:v>com11-26-s02-a2</x:v>
      </x:c>
      <x:c r="C225" s="15" t="str">
        <x:v>communications-technology-11-4-3</x:v>
      </x:c>
      <x:c r="D225" s="15" t="str">
        <x:v>assesses</x:v>
      </x:c>
      <x:c r="E225" s="15" t="str">
        <x:v>Sub</x:v>
      </x:c>
      <x:c r="F225" s="15" t="str">
        <x:v>Pro; Obs; Con</x:v>
      </x:c>
      <x:c r="G225" s="15" t="str">
        <x:v>Type choices</x:v>
      </x:c>
      <x:c r="H225" s="15" t="str">
        <x:v>Independent with transfer check</x:v>
      </x:c>
      <x:c r="I225" s="15" t="n">
        <x:v>4</x:v>
      </x:c>
    </x:row>
    <x:row r="226" ht="36" customHeight="1">
      <x:c r="A226" s="16" t="str">
        <x:v>COM11</x:v>
      </x:c>
      <x:c r="B226" s="16" t="str">
        <x:v>com11-26-s02-a2</x:v>
      </x:c>
      <x:c r="C226" s="16" t="str">
        <x:v>communications-technology-11-4-4</x:v>
      </x:c>
      <x:c r="D226" s="16" t="str">
        <x:v>assesses</x:v>
      </x:c>
      <x:c r="E226" s="16" t="str">
        <x:v>Sub</x:v>
      </x:c>
      <x:c r="F226" s="16" t="str">
        <x:v>Pro; Obs; Con</x:v>
      </x:c>
      <x:c r="G226" s="16" t="str">
        <x:v>Digital image and text message</x:v>
      </x:c>
      <x:c r="H226" s="16" t="str">
        <x:v>Independent with transfer check</x:v>
      </x:c>
      <x:c r="I226" s="16" t="n">
        <x:v>4</x:v>
      </x:c>
    </x:row>
    <x:row r="227" ht="36" customHeight="1">
      <x:c r="A227" s="15" t="str">
        <x:v>COM11</x:v>
      </x:c>
      <x:c r="B227" s="15" t="str">
        <x:v>com11-26-s02-a2</x:v>
      </x:c>
      <x:c r="C227" s="15" t="str">
        <x:v>communications-technology-11-4-5</x:v>
      </x:c>
      <x:c r="D227" s="15" t="str">
        <x:v>assesses</x:v>
      </x:c>
      <x:c r="E227" s="15" t="str">
        <x:v>Sub</x:v>
      </x:c>
      <x:c r="F227" s="15" t="str">
        <x:v>Pro; Obs; Con</x:v>
      </x:c>
      <x:c r="G227" s="15" t="str">
        <x:v>Web export</x:v>
      </x:c>
      <x:c r="H227" s="15" t="str">
        <x:v>Independent with transfer check</x:v>
      </x:c>
      <x:c r="I227" s="15" t="n">
        <x:v>4</x:v>
      </x:c>
    </x:row>
    <x:row r="228" ht="36" customHeight="1">
      <x:c r="A228" s="16" t="str">
        <x:v>COM11</x:v>
      </x:c>
      <x:c r="B228" s="16" t="str">
        <x:v>com11-26-s02-a2</x:v>
      </x:c>
      <x:c r="C228" s="16" t="str">
        <x:v>communications-technology-11-1-4</x:v>
      </x:c>
      <x:c r="D228" s="16" t="str">
        <x:v>assesses</x:v>
      </x:c>
      <x:c r="E228" s="16" t="str">
        <x:v>Sub</x:v>
      </x:c>
      <x:c r="F228" s="16" t="str">
        <x:v>Pro; Obs; Con</x:v>
      </x:c>
      <x:c r="G228" s="16" t="str">
        <x:v>Persuasive or entertaining solution</x:v>
      </x:c>
      <x:c r="H228" s="16" t="str">
        <x:v>Independent with transfer check</x:v>
      </x:c>
      <x:c r="I228" s="16" t="n">
        <x:v>4</x:v>
      </x:c>
    </x:row>
    <x:row r="229" ht="28" customHeight="1">
      <x:c r="A229" s="15" t="str">
        <x:v>COM11</x:v>
      </x:c>
      <x:c r="B229" s="15" t="str">
        <x:v>com11-26-s03-a1</x:v>
      </x:c>
      <x:c r="C229" s="15" t="str">
        <x:v>communications-technology-11-2-1</x:v>
      </x:c>
      <x:c r="D229" s="15" t="str">
        <x:v>assesses</x:v>
      </x:c>
      <x:c r="E229" s="15" t="str">
        <x:v>Form</x:v>
      </x:c>
      <x:c r="F229" s="15" t="str">
        <x:v>Pro; Obs; Con</x:v>
      </x:c>
      <x:c r="G229" s="15" t="str">
        <x:v>Camera care and operation</x:v>
      </x:c>
      <x:c r="H229" s="15" t="str">
        <x:v>Guided</x:v>
      </x:c>
      <x:c r="I229" s="15" t="n">
        <x:v>5</x:v>
      </x:c>
    </x:row>
    <x:row r="230" ht="28" customHeight="1">
      <x:c r="A230" s="16" t="str">
        <x:v>COM11</x:v>
      </x:c>
      <x:c r="B230" s="16" t="str">
        <x:v>com11-26-s03-a1</x:v>
      </x:c>
      <x:c r="C230" s="16" t="str">
        <x:v>communications-technology-11-2-2</x:v>
      </x:c>
      <x:c r="D230" s="16" t="str">
        <x:v>assesses</x:v>
      </x:c>
      <x:c r="E230" s="16" t="str">
        <x:v>Form</x:v>
      </x:c>
      <x:c r="F230" s="16" t="str">
        <x:v>Pro; Obs; Con</x:v>
      </x:c>
      <x:c r="G230" s="16" t="str">
        <x:v>SLR composition and support</x:v>
      </x:c>
      <x:c r="H230" s="16" t="str">
        <x:v>Guided</x:v>
      </x:c>
      <x:c r="I230" s="16" t="n">
        <x:v>5</x:v>
      </x:c>
    </x:row>
    <x:row r="231" ht="28" customHeight="1">
      <x:c r="A231" s="15" t="str">
        <x:v>COM11</x:v>
      </x:c>
      <x:c r="B231" s="15" t="str">
        <x:v>com11-26-s03-a1</x:v>
      </x:c>
      <x:c r="C231" s="15" t="str">
        <x:v>communications-technology-11-2-3</x:v>
      </x:c>
      <x:c r="D231" s="15" t="str">
        <x:v>assesses</x:v>
      </x:c>
      <x:c r="E231" s="15" t="str">
        <x:v>Form</x:v>
      </x:c>
      <x:c r="F231" s="15" t="str">
        <x:v>Pro; Obs; Con</x:v>
      </x:c>
      <x:c r="G231" s="15" t="str">
        <x:v>Lighting choices</x:v>
      </x:c>
      <x:c r="H231" s="15" t="str">
        <x:v>Guided</x:v>
      </x:c>
      <x:c r="I231" s="15" t="n">
        <x:v>5</x:v>
      </x:c>
    </x:row>
    <x:row r="232" ht="28" customHeight="1">
      <x:c r="A232" s="16" t="str">
        <x:v>COM11</x:v>
      </x:c>
      <x:c r="B232" s="16" t="str">
        <x:v>com11-26-s03-a1</x:v>
      </x:c>
      <x:c r="C232" s="16" t="str">
        <x:v>communications-technology-11-2-4</x:v>
      </x:c>
      <x:c r="D232" s="16" t="str">
        <x:v>touches</x:v>
      </x:c>
      <x:c r="E232" s="16" t="str">
        <x:v>Form</x:v>
      </x:c>
      <x:c r="F232" s="16" t="str">
        <x:v>Pro; Obs; Con</x:v>
      </x:c>
      <x:c r="G232" s="16" t="str">
        <x:v>Resolution and formats</x:v>
      </x:c>
      <x:c r="H232" s="16" t="str">
        <x:v>Guided</x:v>
      </x:c>
      <x:c r="I232" s="16" t="n">
        <x:v>5</x:v>
      </x:c>
    </x:row>
    <x:row r="233" ht="28" customHeight="1">
      <x:c r="A233" s="15" t="str">
        <x:v>COM11</x:v>
      </x:c>
      <x:c r="B233" s="15" t="str">
        <x:v>com11-26-s03-a1</x:v>
      </x:c>
      <x:c r="C233" s="15" t="str">
        <x:v>communications-technology-11-1-7</x:v>
      </x:c>
      <x:c r="D233" s="15" t="str">
        <x:v>touches</x:v>
      </x:c>
      <x:c r="E233" s="15" t="str">
        <x:v>Form</x:v>
      </x:c>
      <x:c r="F233" s="15" t="str">
        <x:v>Pro; Obs; Con</x:v>
      </x:c>
      <x:c r="G233" s="15" t="str">
        <x:v>Safe equipment practice</x:v>
      </x:c>
      <x:c r="H233" s="15" t="str">
        <x:v>Guided</x:v>
      </x:c>
      <x:c r="I233" s="15" t="n">
        <x:v>5</x:v>
      </x:c>
    </x:row>
    <x:row r="234" ht="36" customHeight="1">
      <x:c r="A234" s="16" t="str">
        <x:v>COM11</x:v>
      </x:c>
      <x:c r="B234" s="16" t="str">
        <x:v>com11-26-s03-a2</x:v>
      </x:c>
      <x:c r="C234" s="16" t="str">
        <x:v>communications-technology-11-2-1</x:v>
      </x:c>
      <x:c r="D234" s="16" t="str">
        <x:v>assesses</x:v>
      </x:c>
      <x:c r="E234" s="16" t="str">
        <x:v>Sub</x:v>
      </x:c>
      <x:c r="F234" s="16" t="str">
        <x:v>Pro; Obs; Con</x:v>
      </x:c>
      <x:c r="G234" s="16" t="str">
        <x:v>Camera care and operation</x:v>
      </x:c>
      <x:c r="H234" s="16" t="str">
        <x:v>Independent with transfer check</x:v>
      </x:c>
      <x:c r="I234" s="16" t="n">
        <x:v>6</x:v>
      </x:c>
    </x:row>
    <x:row r="235" ht="36" customHeight="1">
      <x:c r="A235" s="15" t="str">
        <x:v>COM11</x:v>
      </x:c>
      <x:c r="B235" s="15" t="str">
        <x:v>com11-26-s03-a2</x:v>
      </x:c>
      <x:c r="C235" s="15" t="str">
        <x:v>communications-technology-11-2-2</x:v>
      </x:c>
      <x:c r="D235" s="15" t="str">
        <x:v>assesses</x:v>
      </x:c>
      <x:c r="E235" s="15" t="str">
        <x:v>Sub</x:v>
      </x:c>
      <x:c r="F235" s="15" t="str">
        <x:v>Pro; Obs; Con</x:v>
      </x:c>
      <x:c r="G235" s="15" t="str">
        <x:v>SLR composition and support</x:v>
      </x:c>
      <x:c r="H235" s="15" t="str">
        <x:v>Independent with transfer check</x:v>
      </x:c>
      <x:c r="I235" s="15" t="n">
        <x:v>6</x:v>
      </x:c>
    </x:row>
    <x:row r="236" ht="36" customHeight="1">
      <x:c r="A236" s="16" t="str">
        <x:v>COM11</x:v>
      </x:c>
      <x:c r="B236" s="16" t="str">
        <x:v>com11-26-s03-a2</x:v>
      </x:c>
      <x:c r="C236" s="16" t="str">
        <x:v>communications-technology-11-2-3</x:v>
      </x:c>
      <x:c r="D236" s="16" t="str">
        <x:v>assesses</x:v>
      </x:c>
      <x:c r="E236" s="16" t="str">
        <x:v>Sub</x:v>
      </x:c>
      <x:c r="F236" s="16" t="str">
        <x:v>Pro; Obs; Con</x:v>
      </x:c>
      <x:c r="G236" s="16" t="str">
        <x:v>Lighting choices</x:v>
      </x:c>
      <x:c r="H236" s="16" t="str">
        <x:v>Independent with transfer check</x:v>
      </x:c>
      <x:c r="I236" s="16" t="n">
        <x:v>6</x:v>
      </x:c>
    </x:row>
    <x:row r="237" ht="36" customHeight="1">
      <x:c r="A237" s="15" t="str">
        <x:v>COM11</x:v>
      </x:c>
      <x:c r="B237" s="15" t="str">
        <x:v>com11-26-s03-a2</x:v>
      </x:c>
      <x:c r="C237" s="15" t="str">
        <x:v>communications-technology-11-2-4</x:v>
      </x:c>
      <x:c r="D237" s="15" t="str">
        <x:v>assesses</x:v>
      </x:c>
      <x:c r="E237" s="15" t="str">
        <x:v>Sub</x:v>
      </x:c>
      <x:c r="F237" s="15" t="str">
        <x:v>Pro; Obs; Con</x:v>
      </x:c>
      <x:c r="G237" s="15" t="str">
        <x:v>Resolution and formats</x:v>
      </x:c>
      <x:c r="H237" s="15" t="str">
        <x:v>Independent with transfer check</x:v>
      </x:c>
      <x:c r="I237" s="15" t="n">
        <x:v>6</x:v>
      </x:c>
    </x:row>
    <x:row r="238" ht="36" customHeight="1">
      <x:c r="A238" s="16" t="str">
        <x:v>COM11</x:v>
      </x:c>
      <x:c r="B238" s="16" t="str">
        <x:v>com11-26-s03-a2</x:v>
      </x:c>
      <x:c r="C238" s="16" t="str">
        <x:v>communications-technology-11-1-7</x:v>
      </x:c>
      <x:c r="D238" s="16" t="str">
        <x:v>assesses</x:v>
      </x:c>
      <x:c r="E238" s="16" t="str">
        <x:v>Sub</x:v>
      </x:c>
      <x:c r="F238" s="16" t="str">
        <x:v>Pro; Obs; Con</x:v>
      </x:c>
      <x:c r="G238" s="16" t="str">
        <x:v>Safe equipment practice</x:v>
      </x:c>
      <x:c r="H238" s="16" t="str">
        <x:v>Independent with transfer check</x:v>
      </x:c>
      <x:c r="I238" s="16" t="n">
        <x:v>6</x:v>
      </x:c>
    </x:row>
    <x:row r="239" ht="28" customHeight="1">
      <x:c r="A239" s="15" t="str">
        <x:v>COM11</x:v>
      </x:c>
      <x:c r="B239" s="15" t="str">
        <x:v>com11-26-s04-a1</x:v>
      </x:c>
      <x:c r="C239" s="15" t="str">
        <x:v>communications-technology-11-3-1</x:v>
      </x:c>
      <x:c r="D239" s="15" t="str">
        <x:v>assesses</x:v>
      </x:c>
      <x:c r="E239" s="15" t="str">
        <x:v>Form</x:v>
      </x:c>
      <x:c r="F239" s="15" t="str">
        <x:v>Pro; Obs; Con</x:v>
      </x:c>
      <x:c r="G239" s="15" t="str">
        <x:v>Digital 3D modelling</x:v>
      </x:c>
      <x:c r="H239" s="15" t="str">
        <x:v>Guided</x:v>
      </x:c>
      <x:c r="I239" s="15" t="n">
        <x:v>7</x:v>
      </x:c>
    </x:row>
    <x:row r="240" ht="28" customHeight="1">
      <x:c r="A240" s="16" t="str">
        <x:v>COM11</x:v>
      </x:c>
      <x:c r="B240" s="16" t="str">
        <x:v>com11-26-s04-a1</x:v>
      </x:c>
      <x:c r="C240" s="16" t="str">
        <x:v>communications-technology-11-3-2</x:v>
      </x:c>
      <x:c r="D240" s="16" t="str">
        <x:v>assesses</x:v>
      </x:c>
      <x:c r="E240" s="16" t="str">
        <x:v>Form</x:v>
      </x:c>
      <x:c r="F240" s="16" t="str">
        <x:v>Pro; Obs; Con</x:v>
      </x:c>
      <x:c r="G240" s="16" t="str">
        <x:v>Orthographic and isometric views</x:v>
      </x:c>
      <x:c r="H240" s="16" t="str">
        <x:v>Guided</x:v>
      </x:c>
      <x:c r="I240" s="16" t="n">
        <x:v>7</x:v>
      </x:c>
    </x:row>
    <x:row r="241" ht="28" customHeight="1">
      <x:c r="A241" s="15" t="str">
        <x:v>COM11</x:v>
      </x:c>
      <x:c r="B241" s="15" t="str">
        <x:v>com11-26-s04-a1</x:v>
      </x:c>
      <x:c r="C241" s="15" t="str">
        <x:v>communications-technology-11-3-3</x:v>
      </x:c>
      <x:c r="D241" s="15" t="str">
        <x:v>assesses</x:v>
      </x:c>
      <x:c r="E241" s="15" t="str">
        <x:v>Form</x:v>
      </x:c>
      <x:c r="F241" s="15" t="str">
        <x:v>Pro; Obs; Con</x:v>
      </x:c>
      <x:c r="G241" s="15" t="str">
        <x:v>Technical symbols and language</x:v>
      </x:c>
      <x:c r="H241" s="15" t="str">
        <x:v>Guided</x:v>
      </x:c>
      <x:c r="I241" s="15" t="n">
        <x:v>7</x:v>
      </x:c>
    </x:row>
    <x:row r="242" ht="28" customHeight="1">
      <x:c r="A242" s="16" t="str">
        <x:v>COM11</x:v>
      </x:c>
      <x:c r="B242" s="16" t="str">
        <x:v>com11-26-s04-a1</x:v>
      </x:c>
      <x:c r="C242" s="16" t="str">
        <x:v>communications-technology-11-1-4</x:v>
      </x:c>
      <x:c r="D242" s="16" t="str">
        <x:v>touches</x:v>
      </x:c>
      <x:c r="E242" s="16" t="str">
        <x:v>Form</x:v>
      </x:c>
      <x:c r="F242" s="16" t="str">
        <x:v>Pro; Obs; Con</x:v>
      </x:c>
      <x:c r="G242" s="16" t="str">
        <x:v>Persuasive or entertaining solution</x:v>
      </x:c>
      <x:c r="H242" s="16" t="str">
        <x:v>Guided</x:v>
      </x:c>
      <x:c r="I242" s="16" t="n">
        <x:v>7</x:v>
      </x:c>
    </x:row>
    <x:row r="243" ht="36" customHeight="1">
      <x:c r="A243" s="15" t="str">
        <x:v>COM11</x:v>
      </x:c>
      <x:c r="B243" s="15" t="str">
        <x:v>com11-26-s04-a2</x:v>
      </x:c>
      <x:c r="C243" s="15" t="str">
        <x:v>communications-technology-11-3-1</x:v>
      </x:c>
      <x:c r="D243" s="15" t="str">
        <x:v>assesses</x:v>
      </x:c>
      <x:c r="E243" s="15" t="str">
        <x:v>Sub</x:v>
      </x:c>
      <x:c r="F243" s="15" t="str">
        <x:v>Pro; Obs; Con</x:v>
      </x:c>
      <x:c r="G243" s="15" t="str">
        <x:v>Digital 3D modelling</x:v>
      </x:c>
      <x:c r="H243" s="15" t="str">
        <x:v>Independent with transfer check</x:v>
      </x:c>
      <x:c r="I243" s="15" t="n">
        <x:v>8</x:v>
      </x:c>
    </x:row>
    <x:row r="244" ht="36" customHeight="1">
      <x:c r="A244" s="16" t="str">
        <x:v>COM11</x:v>
      </x:c>
      <x:c r="B244" s="16" t="str">
        <x:v>com11-26-s04-a2</x:v>
      </x:c>
      <x:c r="C244" s="16" t="str">
        <x:v>communications-technology-11-3-2</x:v>
      </x:c>
      <x:c r="D244" s="16" t="str">
        <x:v>assesses</x:v>
      </x:c>
      <x:c r="E244" s="16" t="str">
        <x:v>Sub</x:v>
      </x:c>
      <x:c r="F244" s="16" t="str">
        <x:v>Pro; Obs; Con</x:v>
      </x:c>
      <x:c r="G244" s="16" t="str">
        <x:v>Orthographic and isometric views</x:v>
      </x:c>
      <x:c r="H244" s="16" t="str">
        <x:v>Independent with transfer check</x:v>
      </x:c>
      <x:c r="I244" s="16" t="n">
        <x:v>8</x:v>
      </x:c>
    </x:row>
    <x:row r="245" ht="36" customHeight="1">
      <x:c r="A245" s="15" t="str">
        <x:v>COM11</x:v>
      </x:c>
      <x:c r="B245" s="15" t="str">
        <x:v>com11-26-s04-a2</x:v>
      </x:c>
      <x:c r="C245" s="15" t="str">
        <x:v>communications-technology-11-3-3</x:v>
      </x:c>
      <x:c r="D245" s="15" t="str">
        <x:v>assesses</x:v>
      </x:c>
      <x:c r="E245" s="15" t="str">
        <x:v>Sub</x:v>
      </x:c>
      <x:c r="F245" s="15" t="str">
        <x:v>Pro; Obs; Con</x:v>
      </x:c>
      <x:c r="G245" s="15" t="str">
        <x:v>Technical symbols and language</x:v>
      </x:c>
      <x:c r="H245" s="15" t="str">
        <x:v>Independent with transfer check</x:v>
      </x:c>
      <x:c r="I245" s="15" t="n">
        <x:v>8</x:v>
      </x:c>
    </x:row>
    <x:row r="246" ht="36" customHeight="1">
      <x:c r="A246" s="16" t="str">
        <x:v>COM11</x:v>
      </x:c>
      <x:c r="B246" s="16" t="str">
        <x:v>com11-26-s04-a2</x:v>
      </x:c>
      <x:c r="C246" s="16" t="str">
        <x:v>communications-technology-11-1-4</x:v>
      </x:c>
      <x:c r="D246" s="16" t="str">
        <x:v>assesses</x:v>
      </x:c>
      <x:c r="E246" s="16" t="str">
        <x:v>Sub</x:v>
      </x:c>
      <x:c r="F246" s="16" t="str">
        <x:v>Pro; Obs; Con</x:v>
      </x:c>
      <x:c r="G246" s="16" t="str">
        <x:v>Persuasive or entertaining solution</x:v>
      </x:c>
      <x:c r="H246" s="16" t="str">
        <x:v>Independent with transfer check</x:v>
      </x:c>
      <x:c r="I246" s="16" t="n">
        <x:v>8</x:v>
      </x:c>
    </x:row>
    <x:row r="247" ht="28" customHeight="1">
      <x:c r="A247" s="15" t="str">
        <x:v>COM11</x:v>
      </x:c>
      <x:c r="B247" s="15" t="str">
        <x:v>com11-26-s05-a1</x:v>
      </x:c>
      <x:c r="C247" s="15" t="str">
        <x:v>communications-technology-11-1-7</x:v>
      </x:c>
      <x:c r="D247" s="15" t="str">
        <x:v>assesses</x:v>
      </x:c>
      <x:c r="E247" s="15" t="str">
        <x:v>Form</x:v>
      </x:c>
      <x:c r="F247" s="15" t="str">
        <x:v>Pro; Obs; Con</x:v>
      </x:c>
      <x:c r="G247" s="15" t="str">
        <x:v>Safe equipment practice</x:v>
      </x:c>
      <x:c r="H247" s="15" t="str">
        <x:v>Guided</x:v>
      </x:c>
      <x:c r="I247" s="15" t="n">
        <x:v>9</x:v>
      </x:c>
    </x:row>
    <x:row r="248" ht="28" customHeight="1">
      <x:c r="A248" s="16" t="str">
        <x:v>COM11</x:v>
      </x:c>
      <x:c r="B248" s="16" t="str">
        <x:v>com11-26-s05-a1</x:v>
      </x:c>
      <x:c r="C248" s="16" t="str">
        <x:v>communications-technology-11-1-6</x:v>
      </x:c>
      <x:c r="D248" s="16" t="str">
        <x:v>assesses</x:v>
      </x:c>
      <x:c r="E248" s="16" t="str">
        <x:v>Form</x:v>
      </x:c>
      <x:c r="F248" s="16" t="str">
        <x:v>Pro; Obs; Con</x:v>
      </x:c>
      <x:c r="G248" s="16" t="str">
        <x:v>Equipment life cycle</x:v>
      </x:c>
      <x:c r="H248" s="16" t="str">
        <x:v>Guided</x:v>
      </x:c>
      <x:c r="I248" s="16" t="n">
        <x:v>9</x:v>
      </x:c>
    </x:row>
    <x:row r="249" ht="28" customHeight="1">
      <x:c r="A249" s="15" t="str">
        <x:v>COM11</x:v>
      </x:c>
      <x:c r="B249" s="15" t="str">
        <x:v>com11-26-s05-a1</x:v>
      </x:c>
      <x:c r="C249" s="15" t="str">
        <x:v>communications-technology-11-3-1</x:v>
      </x:c>
      <x:c r="D249" s="15" t="str">
        <x:v>assesses</x:v>
      </x:c>
      <x:c r="E249" s="15" t="str">
        <x:v>Form</x:v>
      </x:c>
      <x:c r="F249" s="15" t="str">
        <x:v>Pro; Obs; Con</x:v>
      </x:c>
      <x:c r="G249" s="15" t="str">
        <x:v>Digital 3D modelling</x:v>
      </x:c>
      <x:c r="H249" s="15" t="str">
        <x:v>Guided</x:v>
      </x:c>
      <x:c r="I249" s="15" t="n">
        <x:v>9</x:v>
      </x:c>
    </x:row>
    <x:row r="250" ht="28" customHeight="1">
      <x:c r="A250" s="16" t="str">
        <x:v>COM11</x:v>
      </x:c>
      <x:c r="B250" s="16" t="str">
        <x:v>com11-26-s05-a1</x:v>
      </x:c>
      <x:c r="C250" s="16" t="str">
        <x:v>communications-technology-11-3-2</x:v>
      </x:c>
      <x:c r="D250" s="16" t="str">
        <x:v>touches</x:v>
      </x:c>
      <x:c r="E250" s="16" t="str">
        <x:v>Form</x:v>
      </x:c>
      <x:c r="F250" s="16" t="str">
        <x:v>Pro; Obs; Con</x:v>
      </x:c>
      <x:c r="G250" s="16" t="str">
        <x:v>Orthographic and isometric views</x:v>
      </x:c>
      <x:c r="H250" s="16" t="str">
        <x:v>Guided</x:v>
      </x:c>
      <x:c r="I250" s="16" t="n">
        <x:v>9</x:v>
      </x:c>
    </x:row>
    <x:row r="251" ht="28" customHeight="1">
      <x:c r="A251" s="15" t="str">
        <x:v>COM11</x:v>
      </x:c>
      <x:c r="B251" s="15" t="str">
        <x:v>com11-26-s05-a1</x:v>
      </x:c>
      <x:c r="C251" s="15" t="str">
        <x:v>communications-technology-11-3-3</x:v>
      </x:c>
      <x:c r="D251" s="15" t="str">
        <x:v>touches</x:v>
      </x:c>
      <x:c r="E251" s="15" t="str">
        <x:v>Form</x:v>
      </x:c>
      <x:c r="F251" s="15" t="str">
        <x:v>Pro; Obs; Con</x:v>
      </x:c>
      <x:c r="G251" s="15" t="str">
        <x:v>Technical symbols and language</x:v>
      </x:c>
      <x:c r="H251" s="15" t="str">
        <x:v>Guided</x:v>
      </x:c>
      <x:c r="I251" s="15" t="n">
        <x:v>9</x:v>
      </x:c>
    </x:row>
    <x:row r="252" ht="36" customHeight="1">
      <x:c r="A252" s="16" t="str">
        <x:v>COM11</x:v>
      </x:c>
      <x:c r="B252" s="16" t="str">
        <x:v>com11-26-s05-a2</x:v>
      </x:c>
      <x:c r="C252" s="16" t="str">
        <x:v>communications-technology-11-1-7</x:v>
      </x:c>
      <x:c r="D252" s="16" t="str">
        <x:v>assesses</x:v>
      </x:c>
      <x:c r="E252" s="16" t="str">
        <x:v>Sub</x:v>
      </x:c>
      <x:c r="F252" s="16" t="str">
        <x:v>Pro; Obs; Con</x:v>
      </x:c>
      <x:c r="G252" s="16" t="str">
        <x:v>Safe equipment practice</x:v>
      </x:c>
      <x:c r="H252" s="16" t="str">
        <x:v>Independent with transfer check</x:v>
      </x:c>
      <x:c r="I252" s="16" t="n">
        <x:v>10</x:v>
      </x:c>
    </x:row>
    <x:row r="253" ht="36" customHeight="1">
      <x:c r="A253" s="15" t="str">
        <x:v>COM11</x:v>
      </x:c>
      <x:c r="B253" s="15" t="str">
        <x:v>com11-26-s05-a2</x:v>
      </x:c>
      <x:c r="C253" s="15" t="str">
        <x:v>communications-technology-11-1-6</x:v>
      </x:c>
      <x:c r="D253" s="15" t="str">
        <x:v>assesses</x:v>
      </x:c>
      <x:c r="E253" s="15" t="str">
        <x:v>Sub</x:v>
      </x:c>
      <x:c r="F253" s="15" t="str">
        <x:v>Pro; Obs; Con</x:v>
      </x:c>
      <x:c r="G253" s="15" t="str">
        <x:v>Equipment life cycle</x:v>
      </x:c>
      <x:c r="H253" s="15" t="str">
        <x:v>Independent with transfer check</x:v>
      </x:c>
      <x:c r="I253" s="15" t="n">
        <x:v>10</x:v>
      </x:c>
    </x:row>
    <x:row r="254" ht="36" customHeight="1">
      <x:c r="A254" s="16" t="str">
        <x:v>COM11</x:v>
      </x:c>
      <x:c r="B254" s="16" t="str">
        <x:v>com11-26-s05-a2</x:v>
      </x:c>
      <x:c r="C254" s="16" t="str">
        <x:v>communications-technology-11-3-1</x:v>
      </x:c>
      <x:c r="D254" s="16" t="str">
        <x:v>assesses</x:v>
      </x:c>
      <x:c r="E254" s="16" t="str">
        <x:v>Sub</x:v>
      </x:c>
      <x:c r="F254" s="16" t="str">
        <x:v>Pro; Obs; Con</x:v>
      </x:c>
      <x:c r="G254" s="16" t="str">
        <x:v>Digital 3D modelling</x:v>
      </x:c>
      <x:c r="H254" s="16" t="str">
        <x:v>Independent with transfer check</x:v>
      </x:c>
      <x:c r="I254" s="16" t="n">
        <x:v>10</x:v>
      </x:c>
    </x:row>
    <x:row r="255" ht="36" customHeight="1">
      <x:c r="A255" s="15" t="str">
        <x:v>COM11</x:v>
      </x:c>
      <x:c r="B255" s="15" t="str">
        <x:v>com11-26-s05-a2</x:v>
      </x:c>
      <x:c r="C255" s="15" t="str">
        <x:v>communications-technology-11-3-2</x:v>
      </x:c>
      <x:c r="D255" s="15" t="str">
        <x:v>assesses</x:v>
      </x:c>
      <x:c r="E255" s="15" t="str">
        <x:v>Sub</x:v>
      </x:c>
      <x:c r="F255" s="15" t="str">
        <x:v>Pro; Obs; Con</x:v>
      </x:c>
      <x:c r="G255" s="15" t="str">
        <x:v>Orthographic and isometric views</x:v>
      </x:c>
      <x:c r="H255" s="15" t="str">
        <x:v>Independent with transfer check</x:v>
      </x:c>
      <x:c r="I255" s="15" t="n">
        <x:v>10</x:v>
      </x:c>
    </x:row>
    <x:row r="256" ht="36" customHeight="1">
      <x:c r="A256" s="16" t="str">
        <x:v>COM11</x:v>
      </x:c>
      <x:c r="B256" s="16" t="str">
        <x:v>com11-26-s05-a2</x:v>
      </x:c>
      <x:c r="C256" s="16" t="str">
        <x:v>communications-technology-11-3-3</x:v>
      </x:c>
      <x:c r="D256" s="16" t="str">
        <x:v>assesses</x:v>
      </x:c>
      <x:c r="E256" s="16" t="str">
        <x:v>Sub</x:v>
      </x:c>
      <x:c r="F256" s="16" t="str">
        <x:v>Pro; Obs; Con</x:v>
      </x:c>
      <x:c r="G256" s="16" t="str">
        <x:v>Technical symbols and language</x:v>
      </x:c>
      <x:c r="H256" s="16" t="str">
        <x:v>Independent with transfer check</x:v>
      </x:c>
      <x:c r="I256" s="16" t="n">
        <x:v>10</x:v>
      </x:c>
    </x:row>
    <x:row r="257" ht="28" customHeight="1">
      <x:c r="A257" s="15" t="str">
        <x:v>COM11</x:v>
      </x:c>
      <x:c r="B257" s="15" t="str">
        <x:v>com11-26-s06-a1</x:v>
      </x:c>
      <x:c r="C257" s="15" t="str">
        <x:v>communications-technology-11-1-4</x:v>
      </x:c>
      <x:c r="D257" s="15" t="str">
        <x:v>assesses</x:v>
      </x:c>
      <x:c r="E257" s="15" t="str">
        <x:v>Form</x:v>
      </x:c>
      <x:c r="F257" s="15" t="str">
        <x:v>Pro; Obs; Con</x:v>
      </x:c>
      <x:c r="G257" s="15" t="str">
        <x:v>Persuasive or entertaining solution</x:v>
      </x:c>
      <x:c r="H257" s="15" t="str">
        <x:v>Guided</x:v>
      </x:c>
      <x:c r="I257" s="15" t="n">
        <x:v>11</x:v>
      </x:c>
    </x:row>
    <x:row r="258" ht="28" customHeight="1">
      <x:c r="A258" s="16" t="str">
        <x:v>COM11</x:v>
      </x:c>
      <x:c r="B258" s="16" t="str">
        <x:v>com11-26-s06-a1</x:v>
      </x:c>
      <x:c r="C258" s="16" t="str">
        <x:v>communications-technology-11-1-7</x:v>
      </x:c>
      <x:c r="D258" s="16" t="str">
        <x:v>assesses</x:v>
      </x:c>
      <x:c r="E258" s="16" t="str">
        <x:v>Form</x:v>
      </x:c>
      <x:c r="F258" s="16" t="str">
        <x:v>Pro; Obs; Con</x:v>
      </x:c>
      <x:c r="G258" s="16" t="str">
        <x:v>Safe equipment practice</x:v>
      </x:c>
      <x:c r="H258" s="16" t="str">
        <x:v>Guided</x:v>
      </x:c>
      <x:c r="I258" s="16" t="n">
        <x:v>11</x:v>
      </x:c>
    </x:row>
    <x:row r="259" ht="28" customHeight="1">
      <x:c r="A259" s="15" t="str">
        <x:v>COM11</x:v>
      </x:c>
      <x:c r="B259" s="15" t="str">
        <x:v>com11-26-s06-a1</x:v>
      </x:c>
      <x:c r="C259" s="15" t="str">
        <x:v>communications-technology-11-3-1</x:v>
      </x:c>
      <x:c r="D259" s="15" t="str">
        <x:v>assesses</x:v>
      </x:c>
      <x:c r="E259" s="15" t="str">
        <x:v>Form</x:v>
      </x:c>
      <x:c r="F259" s="15" t="str">
        <x:v>Pro; Obs; Con</x:v>
      </x:c>
      <x:c r="G259" s="15" t="str">
        <x:v>Digital 3D modelling</x:v>
      </x:c>
      <x:c r="H259" s="15" t="str">
        <x:v>Guided</x:v>
      </x:c>
      <x:c r="I259" s="15" t="n">
        <x:v>11</x:v>
      </x:c>
    </x:row>
    <x:row r="260" ht="28" customHeight="1">
      <x:c r="A260" s="16" t="str">
        <x:v>COM11</x:v>
      </x:c>
      <x:c r="B260" s="16" t="str">
        <x:v>com11-26-s06-a1</x:v>
      </x:c>
      <x:c r="C260" s="16" t="str">
        <x:v>communications-technology-11-3-3</x:v>
      </x:c>
      <x:c r="D260" s="16" t="str">
        <x:v>touches</x:v>
      </x:c>
      <x:c r="E260" s="16" t="str">
        <x:v>Form</x:v>
      </x:c>
      <x:c r="F260" s="16" t="str">
        <x:v>Pro; Obs; Con</x:v>
      </x:c>
      <x:c r="G260" s="16" t="str">
        <x:v>Technical symbols and language</x:v>
      </x:c>
      <x:c r="H260" s="16" t="str">
        <x:v>Guided</x:v>
      </x:c>
      <x:c r="I260" s="16" t="n">
        <x:v>11</x:v>
      </x:c>
    </x:row>
    <x:row r="261" ht="36" customHeight="1">
      <x:c r="A261" s="15" t="str">
        <x:v>COM11</x:v>
      </x:c>
      <x:c r="B261" s="15" t="str">
        <x:v>com11-26-s06-a2</x:v>
      </x:c>
      <x:c r="C261" s="15" t="str">
        <x:v>communications-technology-11-1-4</x:v>
      </x:c>
      <x:c r="D261" s="15" t="str">
        <x:v>assesses</x:v>
      </x:c>
      <x:c r="E261" s="15" t="str">
        <x:v>Sub</x:v>
      </x:c>
      <x:c r="F261" s="15" t="str">
        <x:v>Pro; Obs; Con</x:v>
      </x:c>
      <x:c r="G261" s="15" t="str">
        <x:v>Persuasive or entertaining solution</x:v>
      </x:c>
      <x:c r="H261" s="15" t="str">
        <x:v>Independent with transfer check</x:v>
      </x:c>
      <x:c r="I261" s="15" t="n">
        <x:v>12</x:v>
      </x:c>
    </x:row>
    <x:row r="262" ht="36" customHeight="1">
      <x:c r="A262" s="16" t="str">
        <x:v>COM11</x:v>
      </x:c>
      <x:c r="B262" s="16" t="str">
        <x:v>com11-26-s06-a2</x:v>
      </x:c>
      <x:c r="C262" s="16" t="str">
        <x:v>communications-technology-11-1-7</x:v>
      </x:c>
      <x:c r="D262" s="16" t="str">
        <x:v>assesses</x:v>
      </x:c>
      <x:c r="E262" s="16" t="str">
        <x:v>Sub</x:v>
      </x:c>
      <x:c r="F262" s="16" t="str">
        <x:v>Pro; Obs; Con</x:v>
      </x:c>
      <x:c r="G262" s="16" t="str">
        <x:v>Safe equipment practice</x:v>
      </x:c>
      <x:c r="H262" s="16" t="str">
        <x:v>Independent with transfer check</x:v>
      </x:c>
      <x:c r="I262" s="16" t="n">
        <x:v>12</x:v>
      </x:c>
    </x:row>
    <x:row r="263" ht="36" customHeight="1">
      <x:c r="A263" s="15" t="str">
        <x:v>COM11</x:v>
      </x:c>
      <x:c r="B263" s="15" t="str">
        <x:v>com11-26-s06-a2</x:v>
      </x:c>
      <x:c r="C263" s="15" t="str">
        <x:v>communications-technology-11-3-1</x:v>
      </x:c>
      <x:c r="D263" s="15" t="str">
        <x:v>assesses</x:v>
      </x:c>
      <x:c r="E263" s="15" t="str">
        <x:v>Sub</x:v>
      </x:c>
      <x:c r="F263" s="15" t="str">
        <x:v>Pro; Obs; Con</x:v>
      </x:c>
      <x:c r="G263" s="15" t="str">
        <x:v>Digital 3D modelling</x:v>
      </x:c>
      <x:c r="H263" s="15" t="str">
        <x:v>Independent with transfer check</x:v>
      </x:c>
      <x:c r="I263" s="15" t="n">
        <x:v>12</x:v>
      </x:c>
    </x:row>
    <x:row r="264" ht="36" customHeight="1">
      <x:c r="A264" s="16" t="str">
        <x:v>COM11</x:v>
      </x:c>
      <x:c r="B264" s="16" t="str">
        <x:v>com11-26-s06-a2</x:v>
      </x:c>
      <x:c r="C264" s="16" t="str">
        <x:v>communications-technology-11-3-3</x:v>
      </x:c>
      <x:c r="D264" s="16" t="str">
        <x:v>assesses</x:v>
      </x:c>
      <x:c r="E264" s="16" t="str">
        <x:v>Sub</x:v>
      </x:c>
      <x:c r="F264" s="16" t="str">
        <x:v>Pro; Obs; Con</x:v>
      </x:c>
      <x:c r="G264" s="16" t="str">
        <x:v>Technical symbols and language</x:v>
      </x:c>
      <x:c r="H264" s="16" t="str">
        <x:v>Independent with transfer check</x:v>
      </x:c>
      <x:c r="I264" s="16" t="n">
        <x:v>12</x:v>
      </x:c>
    </x:row>
    <x:row r="265" ht="28" customHeight="1">
      <x:c r="A265" s="15" t="str">
        <x:v>COM11</x:v>
      </x:c>
      <x:c r="B265" s="15" t="str">
        <x:v>com11-26-s07-a1</x:v>
      </x:c>
      <x:c r="C265" s="15" t="str">
        <x:v>communications-technology-11-1-4</x:v>
      </x:c>
      <x:c r="D265" s="15" t="str">
        <x:v>assesses</x:v>
      </x:c>
      <x:c r="E265" s="15" t="str">
        <x:v>Form</x:v>
      </x:c>
      <x:c r="F265" s="15" t="str">
        <x:v>Pro; Obs; Con</x:v>
      </x:c>
      <x:c r="G265" s="15" t="str">
        <x:v>Persuasive or entertaining solution</x:v>
      </x:c>
      <x:c r="H265" s="15" t="str">
        <x:v>Guided</x:v>
      </x:c>
      <x:c r="I265" s="15" t="n">
        <x:v>13</x:v>
      </x:c>
    </x:row>
    <x:row r="266" ht="28" customHeight="1">
      <x:c r="A266" s="16" t="str">
        <x:v>COM11</x:v>
      </x:c>
      <x:c r="B266" s="16" t="str">
        <x:v>com11-26-s07-a1</x:v>
      </x:c>
      <x:c r="C266" s="16" t="str">
        <x:v>communications-technology-11-1-5</x:v>
      </x:c>
      <x:c r="D266" s="16" t="str">
        <x:v>assesses</x:v>
      </x:c>
      <x:c r="E266" s="16" t="str">
        <x:v>Form</x:v>
      </x:c>
      <x:c r="F266" s="16" t="str">
        <x:v>Pro; Obs; Con</x:v>
      </x:c>
      <x:c r="G266" s="16" t="str">
        <x:v>Societal and environmental effects</x:v>
      </x:c>
      <x:c r="H266" s="16" t="str">
        <x:v>Guided</x:v>
      </x:c>
      <x:c r="I266" s="16" t="n">
        <x:v>13</x:v>
      </x:c>
    </x:row>
    <x:row r="267" ht="28" customHeight="1">
      <x:c r="A267" s="15" t="str">
        <x:v>COM11</x:v>
      </x:c>
      <x:c r="B267" s="15" t="str">
        <x:v>com11-26-s07-a1</x:v>
      </x:c>
      <x:c r="C267" s="15" t="str">
        <x:v>communications-technology-11-1-6</x:v>
      </x:c>
      <x:c r="D267" s="15" t="str">
        <x:v>assesses</x:v>
      </x:c>
      <x:c r="E267" s="15" t="str">
        <x:v>Form</x:v>
      </x:c>
      <x:c r="F267" s="15" t="str">
        <x:v>Pro; Obs; Con</x:v>
      </x:c>
      <x:c r="G267" s="15" t="str">
        <x:v>Equipment life cycle</x:v>
      </x:c>
      <x:c r="H267" s="15" t="str">
        <x:v>Guided</x:v>
      </x:c>
      <x:c r="I267" s="15" t="n">
        <x:v>13</x:v>
      </x:c>
    </x:row>
    <x:row r="268" ht="28" customHeight="1">
      <x:c r="A268" s="16" t="str">
        <x:v>COM11</x:v>
      </x:c>
      <x:c r="B268" s="16" t="str">
        <x:v>com11-26-s07-a1</x:v>
      </x:c>
      <x:c r="C268" s="16" t="str">
        <x:v>communications-technology-11-1-7</x:v>
      </x:c>
      <x:c r="D268" s="16" t="str">
        <x:v>touches</x:v>
      </x:c>
      <x:c r="E268" s="16" t="str">
        <x:v>Form</x:v>
      </x:c>
      <x:c r="F268" s="16" t="str">
        <x:v>Pro; Obs; Con</x:v>
      </x:c>
      <x:c r="G268" s="16" t="str">
        <x:v>Safe equipment practice</x:v>
      </x:c>
      <x:c r="H268" s="16" t="str">
        <x:v>Guided</x:v>
      </x:c>
      <x:c r="I268" s="16" t="n">
        <x:v>13</x:v>
      </x:c>
    </x:row>
    <x:row r="269" ht="28" customHeight="1">
      <x:c r="A269" s="15" t="str">
        <x:v>COM11</x:v>
      </x:c>
      <x:c r="B269" s="15" t="str">
        <x:v>com11-26-s07-a1</x:v>
      </x:c>
      <x:c r="C269" s="15" t="str">
        <x:v>communications-technology-11-3-1</x:v>
      </x:c>
      <x:c r="D269" s="15" t="str">
        <x:v>touches</x:v>
      </x:c>
      <x:c r="E269" s="15" t="str">
        <x:v>Form</x:v>
      </x:c>
      <x:c r="F269" s="15" t="str">
        <x:v>Pro; Obs; Con</x:v>
      </x:c>
      <x:c r="G269" s="15" t="str">
        <x:v>Digital 3D modelling</x:v>
      </x:c>
      <x:c r="H269" s="15" t="str">
        <x:v>Guided</x:v>
      </x:c>
      <x:c r="I269" s="15" t="n">
        <x:v>13</x:v>
      </x:c>
    </x:row>
    <x:row r="270" ht="28" customHeight="1">
      <x:c r="A270" s="16" t="str">
        <x:v>COM11</x:v>
      </x:c>
      <x:c r="B270" s="16" t="str">
        <x:v>com11-26-s07-a1</x:v>
      </x:c>
      <x:c r="C270" s="16" t="str">
        <x:v>communications-technology-11-3-2</x:v>
      </x:c>
      <x:c r="D270" s="16" t="str">
        <x:v>touches</x:v>
      </x:c>
      <x:c r="E270" s="16" t="str">
        <x:v>Form</x:v>
      </x:c>
      <x:c r="F270" s="16" t="str">
        <x:v>Pro; Obs; Con</x:v>
      </x:c>
      <x:c r="G270" s="16" t="str">
        <x:v>Orthographic and isometric views</x:v>
      </x:c>
      <x:c r="H270" s="16" t="str">
        <x:v>Guided</x:v>
      </x:c>
      <x:c r="I270" s="16" t="n">
        <x:v>13</x:v>
      </x:c>
    </x:row>
    <x:row r="271" ht="28" customHeight="1">
      <x:c r="A271" s="15" t="str">
        <x:v>COM11</x:v>
      </x:c>
      <x:c r="B271" s="15" t="str">
        <x:v>com11-26-s07-a1</x:v>
      </x:c>
      <x:c r="C271" s="15" t="str">
        <x:v>communications-technology-11-3-3</x:v>
      </x:c>
      <x:c r="D271" s="15" t="str">
        <x:v>touches</x:v>
      </x:c>
      <x:c r="E271" s="15" t="str">
        <x:v>Form</x:v>
      </x:c>
      <x:c r="F271" s="15" t="str">
        <x:v>Pro; Obs; Con</x:v>
      </x:c>
      <x:c r="G271" s="15" t="str">
        <x:v>Technical symbols and language</x:v>
      </x:c>
      <x:c r="H271" s="15" t="str">
        <x:v>Guided</x:v>
      </x:c>
      <x:c r="I271" s="15" t="n">
        <x:v>13</x:v>
      </x:c>
    </x:row>
    <x:row r="272" ht="28" customHeight="1">
      <x:c r="A272" s="16" t="str">
        <x:v>COM11</x:v>
      </x:c>
      <x:c r="B272" s="16" t="str">
        <x:v>com11-26-s07-a1</x:v>
      </x:c>
      <x:c r="C272" s="16" t="str">
        <x:v>communications-technology-11-4-4</x:v>
      </x:c>
      <x:c r="D272" s="16" t="str">
        <x:v>touches</x:v>
      </x:c>
      <x:c r="E272" s="16" t="str">
        <x:v>Form</x:v>
      </x:c>
      <x:c r="F272" s="16" t="str">
        <x:v>Pro; Obs; Con</x:v>
      </x:c>
      <x:c r="G272" s="16" t="str">
        <x:v>Digital image and text message</x:v>
      </x:c>
      <x:c r="H272" s="16" t="str">
        <x:v>Guided</x:v>
      </x:c>
      <x:c r="I272" s="16" t="n">
        <x:v>13</x:v>
      </x:c>
    </x:row>
    <x:row r="273" ht="36" customHeight="1">
      <x:c r="A273" s="15" t="str">
        <x:v>COM11</x:v>
      </x:c>
      <x:c r="B273" s="15" t="str">
        <x:v>com11-26-s07-a2</x:v>
      </x:c>
      <x:c r="C273" s="15" t="str">
        <x:v>communications-technology-11-1-4</x:v>
      </x:c>
      <x:c r="D273" s="15" t="str">
        <x:v>assesses</x:v>
      </x:c>
      <x:c r="E273" s="15" t="str">
        <x:v>Sub</x:v>
      </x:c>
      <x:c r="F273" s="15" t="str">
        <x:v>Pro; Obs; Con</x:v>
      </x:c>
      <x:c r="G273" s="15" t="str">
        <x:v>Persuasive or entertaining solution</x:v>
      </x:c>
      <x:c r="H273" s="15" t="str">
        <x:v>Independent with transfer check</x:v>
      </x:c>
      <x:c r="I273" s="15" t="n">
        <x:v>14</x:v>
      </x:c>
    </x:row>
    <x:row r="274" ht="36" customHeight="1">
      <x:c r="A274" s="16" t="str">
        <x:v>COM11</x:v>
      </x:c>
      <x:c r="B274" s="16" t="str">
        <x:v>com11-26-s07-a2</x:v>
      </x:c>
      <x:c r="C274" s="16" t="str">
        <x:v>communications-technology-11-1-5</x:v>
      </x:c>
      <x:c r="D274" s="16" t="str">
        <x:v>assesses</x:v>
      </x:c>
      <x:c r="E274" s="16" t="str">
        <x:v>Sub</x:v>
      </x:c>
      <x:c r="F274" s="16" t="str">
        <x:v>Pro; Obs; Con</x:v>
      </x:c>
      <x:c r="G274" s="16" t="str">
        <x:v>Societal and environmental effects</x:v>
      </x:c>
      <x:c r="H274" s="16" t="str">
        <x:v>Independent with transfer check</x:v>
      </x:c>
      <x:c r="I274" s="16" t="n">
        <x:v>14</x:v>
      </x:c>
    </x:row>
    <x:row r="275" ht="36" customHeight="1">
      <x:c r="A275" s="15" t="str">
        <x:v>COM11</x:v>
      </x:c>
      <x:c r="B275" s="15" t="str">
        <x:v>com11-26-s07-a2</x:v>
      </x:c>
      <x:c r="C275" s="15" t="str">
        <x:v>communications-technology-11-1-6</x:v>
      </x:c>
      <x:c r="D275" s="15" t="str">
        <x:v>assesses</x:v>
      </x:c>
      <x:c r="E275" s="15" t="str">
        <x:v>Sub</x:v>
      </x:c>
      <x:c r="F275" s="15" t="str">
        <x:v>Pro; Obs; Con</x:v>
      </x:c>
      <x:c r="G275" s="15" t="str">
        <x:v>Equipment life cycle</x:v>
      </x:c>
      <x:c r="H275" s="15" t="str">
        <x:v>Independent with transfer check</x:v>
      </x:c>
      <x:c r="I275" s="15" t="n">
        <x:v>14</x:v>
      </x:c>
    </x:row>
    <x:row r="276" ht="36" customHeight="1">
      <x:c r="A276" s="16" t="str">
        <x:v>COM11</x:v>
      </x:c>
      <x:c r="B276" s="16" t="str">
        <x:v>com11-26-s07-a2</x:v>
      </x:c>
      <x:c r="C276" s="16" t="str">
        <x:v>communications-technology-11-1-7</x:v>
      </x:c>
      <x:c r="D276" s="16" t="str">
        <x:v>assesses</x:v>
      </x:c>
      <x:c r="E276" s="16" t="str">
        <x:v>Sub</x:v>
      </x:c>
      <x:c r="F276" s="16" t="str">
        <x:v>Pro; Obs; Con</x:v>
      </x:c>
      <x:c r="G276" s="16" t="str">
        <x:v>Safe equipment practice</x:v>
      </x:c>
      <x:c r="H276" s="16" t="str">
        <x:v>Independent with transfer check</x:v>
      </x:c>
      <x:c r="I276" s="16" t="n">
        <x:v>14</x:v>
      </x:c>
    </x:row>
    <x:row r="277" ht="36" customHeight="1">
      <x:c r="A277" s="15" t="str">
        <x:v>COM11</x:v>
      </x:c>
      <x:c r="B277" s="15" t="str">
        <x:v>com11-26-s07-a2</x:v>
      </x:c>
      <x:c r="C277" s="15" t="str">
        <x:v>communications-technology-11-3-1</x:v>
      </x:c>
      <x:c r="D277" s="15" t="str">
        <x:v>assesses</x:v>
      </x:c>
      <x:c r="E277" s="15" t="str">
        <x:v>Sub</x:v>
      </x:c>
      <x:c r="F277" s="15" t="str">
        <x:v>Pro; Obs; Con</x:v>
      </x:c>
      <x:c r="G277" s="15" t="str">
        <x:v>Digital 3D modelling</x:v>
      </x:c>
      <x:c r="H277" s="15" t="str">
        <x:v>Independent with transfer check</x:v>
      </x:c>
      <x:c r="I277" s="15" t="n">
        <x:v>14</x:v>
      </x:c>
    </x:row>
    <x:row r="278" ht="36" customHeight="1">
      <x:c r="A278" s="16" t="str">
        <x:v>COM11</x:v>
      </x:c>
      <x:c r="B278" s="16" t="str">
        <x:v>com11-26-s07-a2</x:v>
      </x:c>
      <x:c r="C278" s="16" t="str">
        <x:v>communications-technology-11-3-2</x:v>
      </x:c>
      <x:c r="D278" s="16" t="str">
        <x:v>assesses</x:v>
      </x:c>
      <x:c r="E278" s="16" t="str">
        <x:v>Sub</x:v>
      </x:c>
      <x:c r="F278" s="16" t="str">
        <x:v>Pro; Obs; Con</x:v>
      </x:c>
      <x:c r="G278" s="16" t="str">
        <x:v>Orthographic and isometric views</x:v>
      </x:c>
      <x:c r="H278" s="16" t="str">
        <x:v>Independent with transfer check</x:v>
      </x:c>
      <x:c r="I278" s="16" t="n">
        <x:v>14</x:v>
      </x:c>
    </x:row>
    <x:row r="279" ht="36" customHeight="1">
      <x:c r="A279" s="15" t="str">
        <x:v>COM11</x:v>
      </x:c>
      <x:c r="B279" s="15" t="str">
        <x:v>com11-26-s07-a2</x:v>
      </x:c>
      <x:c r="C279" s="15" t="str">
        <x:v>communications-technology-11-3-3</x:v>
      </x:c>
      <x:c r="D279" s="15" t="str">
        <x:v>assesses</x:v>
      </x:c>
      <x:c r="E279" s="15" t="str">
        <x:v>Sub</x:v>
      </x:c>
      <x:c r="F279" s="15" t="str">
        <x:v>Pro; Obs; Con</x:v>
      </x:c>
      <x:c r="G279" s="15" t="str">
        <x:v>Technical symbols and language</x:v>
      </x:c>
      <x:c r="H279" s="15" t="str">
        <x:v>Independent with transfer check</x:v>
      </x:c>
      <x:c r="I279" s="15" t="n">
        <x:v>14</x:v>
      </x:c>
    </x:row>
    <x:row r="280" ht="36" customHeight="1">
      <x:c r="A280" s="16" t="str">
        <x:v>COM11</x:v>
      </x:c>
      <x:c r="B280" s="16" t="str">
        <x:v>com11-26-s07-a2</x:v>
      </x:c>
      <x:c r="C280" s="16" t="str">
        <x:v>communications-technology-11-4-4</x:v>
      </x:c>
      <x:c r="D280" s="16" t="str">
        <x:v>assesses</x:v>
      </x:c>
      <x:c r="E280" s="16" t="str">
        <x:v>Sub</x:v>
      </x:c>
      <x:c r="F280" s="16" t="str">
        <x:v>Pro; Obs; Con</x:v>
      </x:c>
      <x:c r="G280" s="16" t="str">
        <x:v>Digital image and text message</x:v>
      </x:c>
      <x:c r="H280" s="16" t="str">
        <x:v>Independent with transfer check</x:v>
      </x:c>
      <x:c r="I280" s="16" t="n">
        <x:v>14</x:v>
      </x:c>
    </x:row>
    <x:row r="281" ht="28" customHeight="1">
      <x:c r="A281" s="15" t="str">
        <x:v>COM11</x:v>
      </x:c>
      <x:c r="B281" s="15" t="str">
        <x:v>com11-26-s08-a1</x:v>
      </x:c>
      <x:c r="C281" s="15" t="str">
        <x:v>communications-technology-11-6-1</x:v>
      </x:c>
      <x:c r="D281" s="15" t="str">
        <x:v>assesses</x:v>
      </x:c>
      <x:c r="E281" s="15" t="str">
        <x:v>Form</x:v>
      </x:c>
      <x:c r="F281" s="15" t="str">
        <x:v>Pro; Obs; Con</x:v>
      </x:c>
      <x:c r="G281" s="15" t="str">
        <x:v>Safe video capture</x:v>
      </x:c>
      <x:c r="H281" s="15" t="str">
        <x:v>Guided</x:v>
      </x:c>
      <x:c r="I281" s="15" t="n">
        <x:v>15</x:v>
      </x:c>
    </x:row>
    <x:row r="282" ht="28" customHeight="1">
      <x:c r="A282" s="16" t="str">
        <x:v>COM11</x:v>
      </x:c>
      <x:c r="B282" s="16" t="str">
        <x:v>com11-26-s08-a1</x:v>
      </x:c>
      <x:c r="C282" s="16" t="str">
        <x:v>communications-technology-11-6-2</x:v>
      </x:c>
      <x:c r="D282" s="16" t="str">
        <x:v>assesses</x:v>
      </x:c>
      <x:c r="E282" s="16" t="str">
        <x:v>Form</x:v>
      </x:c>
      <x:c r="F282" s="16" t="str">
        <x:v>Pro; Obs; Con</x:v>
      </x:c>
      <x:c r="G282" s="16" t="str">
        <x:v>Video soundtrack</x:v>
      </x:c>
      <x:c r="H282" s="16" t="str">
        <x:v>Guided</x:v>
      </x:c>
      <x:c r="I282" s="16" t="n">
        <x:v>15</x:v>
      </x:c>
    </x:row>
    <x:row r="283" ht="28" customHeight="1">
      <x:c r="A283" s="15" t="str">
        <x:v>COM11</x:v>
      </x:c>
      <x:c r="B283" s="15" t="str">
        <x:v>com11-26-s08-a1</x:v>
      </x:c>
      <x:c r="C283" s="15" t="str">
        <x:v>communications-technology-11-6-3</x:v>
      </x:c>
      <x:c r="D283" s="15" t="str">
        <x:v>assesses</x:v>
      </x:c>
      <x:c r="E283" s="15" t="str">
        <x:v>Form</x:v>
      </x:c>
      <x:c r="F283" s="15" t="str">
        <x:v>Pro; Obs; Con</x:v>
      </x:c>
      <x:c r="G283" s="15" t="str">
        <x:v>Video editing</x:v>
      </x:c>
      <x:c r="H283" s="15" t="str">
        <x:v>Guided</x:v>
      </x:c>
      <x:c r="I283" s="15" t="n">
        <x:v>15</x:v>
      </x:c>
    </x:row>
    <x:row r="284" ht="28" customHeight="1">
      <x:c r="A284" s="16" t="str">
        <x:v>COM11</x:v>
      </x:c>
      <x:c r="B284" s="16" t="str">
        <x:v>com11-26-s08-a1</x:v>
      </x:c>
      <x:c r="C284" s="16" t="str">
        <x:v>communications-technology-11-6-4</x:v>
      </x:c>
      <x:c r="D284" s="16" t="str">
        <x:v>touches</x:v>
      </x:c>
      <x:c r="E284" s="16" t="str">
        <x:v>Form</x:v>
      </x:c>
      <x:c r="F284" s="16" t="str">
        <x:v>Pro; Obs; Con</x:v>
      </x:c>
      <x:c r="G284" s="16" t="str">
        <x:v>Video compression</x:v>
      </x:c>
      <x:c r="H284" s="16" t="str">
        <x:v>Guided</x:v>
      </x:c>
      <x:c r="I284" s="16" t="n">
        <x:v>15</x:v>
      </x:c>
    </x:row>
    <x:row r="285" ht="28" customHeight="1">
      <x:c r="A285" s="15" t="str">
        <x:v>COM11</x:v>
      </x:c>
      <x:c r="B285" s="15" t="str">
        <x:v>com11-26-s08-a1</x:v>
      </x:c>
      <x:c r="C285" s="15" t="str">
        <x:v>communications-technology-11-1-4</x:v>
      </x:c>
      <x:c r="D285" s="15" t="str">
        <x:v>touches</x:v>
      </x:c>
      <x:c r="E285" s="15" t="str">
        <x:v>Form</x:v>
      </x:c>
      <x:c r="F285" s="15" t="str">
        <x:v>Pro; Obs; Con</x:v>
      </x:c>
      <x:c r="G285" s="15" t="str">
        <x:v>Persuasive or entertaining solution</x:v>
      </x:c>
      <x:c r="H285" s="15" t="str">
        <x:v>Guided</x:v>
      </x:c>
      <x:c r="I285" s="15" t="n">
        <x:v>15</x:v>
      </x:c>
    </x:row>
    <x:row r="286" ht="36" customHeight="1">
      <x:c r="A286" s="16" t="str">
        <x:v>COM11</x:v>
      </x:c>
      <x:c r="B286" s="16" t="str">
        <x:v>com11-26-s08-a2</x:v>
      </x:c>
      <x:c r="C286" s="16" t="str">
        <x:v>communications-technology-11-6-1</x:v>
      </x:c>
      <x:c r="D286" s="16" t="str">
        <x:v>assesses</x:v>
      </x:c>
      <x:c r="E286" s="16" t="str">
        <x:v>Sub</x:v>
      </x:c>
      <x:c r="F286" s="16" t="str">
        <x:v>Pro; Obs; Con</x:v>
      </x:c>
      <x:c r="G286" s="16" t="str">
        <x:v>Safe video capture</x:v>
      </x:c>
      <x:c r="H286" s="16" t="str">
        <x:v>Independent with transfer check</x:v>
      </x:c>
      <x:c r="I286" s="16" t="n">
        <x:v>16</x:v>
      </x:c>
    </x:row>
    <x:row r="287" ht="36" customHeight="1">
      <x:c r="A287" s="15" t="str">
        <x:v>COM11</x:v>
      </x:c>
      <x:c r="B287" s="15" t="str">
        <x:v>com11-26-s08-a2</x:v>
      </x:c>
      <x:c r="C287" s="15" t="str">
        <x:v>communications-technology-11-6-2</x:v>
      </x:c>
      <x:c r="D287" s="15" t="str">
        <x:v>assesses</x:v>
      </x:c>
      <x:c r="E287" s="15" t="str">
        <x:v>Sub</x:v>
      </x:c>
      <x:c r="F287" s="15" t="str">
        <x:v>Pro; Obs; Con</x:v>
      </x:c>
      <x:c r="G287" s="15" t="str">
        <x:v>Video soundtrack</x:v>
      </x:c>
      <x:c r="H287" s="15" t="str">
        <x:v>Independent with transfer check</x:v>
      </x:c>
      <x:c r="I287" s="15" t="n">
        <x:v>16</x:v>
      </x:c>
    </x:row>
    <x:row r="288" ht="36" customHeight="1">
      <x:c r="A288" s="16" t="str">
        <x:v>COM11</x:v>
      </x:c>
      <x:c r="B288" s="16" t="str">
        <x:v>com11-26-s08-a2</x:v>
      </x:c>
      <x:c r="C288" s="16" t="str">
        <x:v>communications-technology-11-6-3</x:v>
      </x:c>
      <x:c r="D288" s="16" t="str">
        <x:v>assesses</x:v>
      </x:c>
      <x:c r="E288" s="16" t="str">
        <x:v>Sub</x:v>
      </x:c>
      <x:c r="F288" s="16" t="str">
        <x:v>Pro; Obs; Con</x:v>
      </x:c>
      <x:c r="G288" s="16" t="str">
        <x:v>Video editing</x:v>
      </x:c>
      <x:c r="H288" s="16" t="str">
        <x:v>Independent with transfer check</x:v>
      </x:c>
      <x:c r="I288" s="16" t="n">
        <x:v>16</x:v>
      </x:c>
    </x:row>
    <x:row r="289" ht="36" customHeight="1">
      <x:c r="A289" s="15" t="str">
        <x:v>COM11</x:v>
      </x:c>
      <x:c r="B289" s="15" t="str">
        <x:v>com11-26-s08-a2</x:v>
      </x:c>
      <x:c r="C289" s="15" t="str">
        <x:v>communications-technology-11-6-4</x:v>
      </x:c>
      <x:c r="D289" s="15" t="str">
        <x:v>assesses</x:v>
      </x:c>
      <x:c r="E289" s="15" t="str">
        <x:v>Sub</x:v>
      </x:c>
      <x:c r="F289" s="15" t="str">
        <x:v>Pro; Obs; Con</x:v>
      </x:c>
      <x:c r="G289" s="15" t="str">
        <x:v>Video compression</x:v>
      </x:c>
      <x:c r="H289" s="15" t="str">
        <x:v>Independent with transfer check</x:v>
      </x:c>
      <x:c r="I289" s="15" t="n">
        <x:v>16</x:v>
      </x:c>
    </x:row>
    <x:row r="290" ht="36" customHeight="1">
      <x:c r="A290" s="16" t="str">
        <x:v>COM11</x:v>
      </x:c>
      <x:c r="B290" s="16" t="str">
        <x:v>com11-26-s08-a2</x:v>
      </x:c>
      <x:c r="C290" s="16" t="str">
        <x:v>communications-technology-11-1-4</x:v>
      </x:c>
      <x:c r="D290" s="16" t="str">
        <x:v>assesses</x:v>
      </x:c>
      <x:c r="E290" s="16" t="str">
        <x:v>Sub</x:v>
      </x:c>
      <x:c r="F290" s="16" t="str">
        <x:v>Pro; Obs; Con</x:v>
      </x:c>
      <x:c r="G290" s="16" t="str">
        <x:v>Persuasive or entertaining solution</x:v>
      </x:c>
      <x:c r="H290" s="16" t="str">
        <x:v>Independent with transfer check</x:v>
      </x:c>
      <x:c r="I290" s="16" t="n">
        <x:v>16</x:v>
      </x:c>
    </x:row>
    <x:row r="291" ht="28" customHeight="1">
      <x:c r="A291" s="15" t="str">
        <x:v>COM11</x:v>
      </x:c>
      <x:c r="B291" s="15" t="str">
        <x:v>com11-26-s09-a1</x:v>
      </x:c>
      <x:c r="C291" s="15" t="str">
        <x:v>communications-technology-11-1-1</x:v>
      </x:c>
      <x:c r="D291" s="15" t="str">
        <x:v>assesses</x:v>
      </x:c>
      <x:c r="E291" s="15" t="str">
        <x:v>Form</x:v>
      </x:c>
      <x:c r="F291" s="15" t="str">
        <x:v>Pro; Obs; Con</x:v>
      </x:c>
      <x:c r="G291" s="15" t="str">
        <x:v>Communication history</x:v>
      </x:c>
      <x:c r="H291" s="15" t="str">
        <x:v>Guided</x:v>
      </x:c>
      <x:c r="I291" s="15" t="n">
        <x:v>17</x:v>
      </x:c>
    </x:row>
    <x:row r="292" ht="28" customHeight="1">
      <x:c r="A292" s="16" t="str">
        <x:v>COM11</x:v>
      </x:c>
      <x:c r="B292" s="16" t="str">
        <x:v>com11-26-s09-a1</x:v>
      </x:c>
      <x:c r="C292" s="16" t="str">
        <x:v>communications-technology-11-1-2</x:v>
      </x:c>
      <x:c r="D292" s="16" t="str">
        <x:v>assesses</x:v>
      </x:c>
      <x:c r="E292" s="16" t="str">
        <x:v>Form</x:v>
      </x:c>
      <x:c r="F292" s="16" t="str">
        <x:v>Pro; Obs; Con</x:v>
      </x:c>
      <x:c r="G292" s="16" t="str">
        <x:v>Career self-assessment</x:v>
      </x:c>
      <x:c r="H292" s="16" t="str">
        <x:v>Guided</x:v>
      </x:c>
      <x:c r="I292" s="16" t="n">
        <x:v>17</x:v>
      </x:c>
    </x:row>
    <x:row r="293" ht="28" customHeight="1">
      <x:c r="A293" s="15" t="str">
        <x:v>COM11</x:v>
      </x:c>
      <x:c r="B293" s="15" t="str">
        <x:v>com11-26-s09-a1</x:v>
      </x:c>
      <x:c r="C293" s="15" t="str">
        <x:v>communications-technology-11-1-3</x:v>
      </x:c>
      <x:c r="D293" s="15" t="str">
        <x:v>assesses</x:v>
      </x:c>
      <x:c r="E293" s="15" t="str">
        <x:v>Form</x:v>
      </x:c>
      <x:c r="F293" s="15" t="str">
        <x:v>Pro; Obs; Con</x:v>
      </x:c>
      <x:c r="G293" s="15" t="str">
        <x:v>Design portfolio</x:v>
      </x:c>
      <x:c r="H293" s="15" t="str">
        <x:v>Guided</x:v>
      </x:c>
      <x:c r="I293" s="15" t="n">
        <x:v>17</x:v>
      </x:c>
    </x:row>
    <x:row r="294" ht="28" customHeight="1">
      <x:c r="A294" s="16" t="str">
        <x:v>COM11</x:v>
      </x:c>
      <x:c r="B294" s="16" t="str">
        <x:v>com11-26-s09-a1</x:v>
      </x:c>
      <x:c r="C294" s="16" t="str">
        <x:v>communications-technology-11-1-5</x:v>
      </x:c>
      <x:c r="D294" s="16" t="str">
        <x:v>touches</x:v>
      </x:c>
      <x:c r="E294" s="16" t="str">
        <x:v>Form</x:v>
      </x:c>
      <x:c r="F294" s="16" t="str">
        <x:v>Pro; Obs; Con</x:v>
      </x:c>
      <x:c r="G294" s="16" t="str">
        <x:v>Societal and environmental effects</x:v>
      </x:c>
      <x:c r="H294" s="16" t="str">
        <x:v>Guided</x:v>
      </x:c>
      <x:c r="I294" s="16" t="n">
        <x:v>17</x:v>
      </x:c>
    </x:row>
    <x:row r="295" ht="28" customHeight="1">
      <x:c r="A295" s="15" t="str">
        <x:v>COM11</x:v>
      </x:c>
      <x:c r="B295" s="15" t="str">
        <x:v>com11-26-s09-a1</x:v>
      </x:c>
      <x:c r="C295" s="15" t="str">
        <x:v>communications-technology-11-1-6</x:v>
      </x:c>
      <x:c r="D295" s="15" t="str">
        <x:v>touches</x:v>
      </x:c>
      <x:c r="E295" s="15" t="str">
        <x:v>Form</x:v>
      </x:c>
      <x:c r="F295" s="15" t="str">
        <x:v>Pro; Obs; Con</x:v>
      </x:c>
      <x:c r="G295" s="15" t="str">
        <x:v>Equipment life cycle</x:v>
      </x:c>
      <x:c r="H295" s="15" t="str">
        <x:v>Guided</x:v>
      </x:c>
      <x:c r="I295" s="15" t="n">
        <x:v>17</x:v>
      </x:c>
    </x:row>
    <x:row r="296" ht="36" customHeight="1">
      <x:c r="A296" s="16" t="str">
        <x:v>COM11</x:v>
      </x:c>
      <x:c r="B296" s="16" t="str">
        <x:v>com11-26-s09-a2</x:v>
      </x:c>
      <x:c r="C296" s="16" t="str">
        <x:v>communications-technology-11-1-1</x:v>
      </x:c>
      <x:c r="D296" s="16" t="str">
        <x:v>assesses</x:v>
      </x:c>
      <x:c r="E296" s="16" t="str">
        <x:v>Sub</x:v>
      </x:c>
      <x:c r="F296" s="16" t="str">
        <x:v>Pro; Obs; Con</x:v>
      </x:c>
      <x:c r="G296" s="16" t="str">
        <x:v>Communication history</x:v>
      </x:c>
      <x:c r="H296" s="16" t="str">
        <x:v>Independent with transfer check</x:v>
      </x:c>
      <x:c r="I296" s="16" t="n">
        <x:v>18</x:v>
      </x:c>
    </x:row>
    <x:row r="297" ht="36" customHeight="1">
      <x:c r="A297" s="15" t="str">
        <x:v>COM11</x:v>
      </x:c>
      <x:c r="B297" s="15" t="str">
        <x:v>com11-26-s09-a2</x:v>
      </x:c>
      <x:c r="C297" s="15" t="str">
        <x:v>communications-technology-11-1-2</x:v>
      </x:c>
      <x:c r="D297" s="15" t="str">
        <x:v>assesses</x:v>
      </x:c>
      <x:c r="E297" s="15" t="str">
        <x:v>Sub</x:v>
      </x:c>
      <x:c r="F297" s="15" t="str">
        <x:v>Pro; Obs; Con</x:v>
      </x:c>
      <x:c r="G297" s="15" t="str">
        <x:v>Career self-assessment</x:v>
      </x:c>
      <x:c r="H297" s="15" t="str">
        <x:v>Independent with transfer check</x:v>
      </x:c>
      <x:c r="I297" s="15" t="n">
        <x:v>18</x:v>
      </x:c>
    </x:row>
    <x:row r="298" ht="36" customHeight="1">
      <x:c r="A298" s="16" t="str">
        <x:v>COM11</x:v>
      </x:c>
      <x:c r="B298" s="16" t="str">
        <x:v>com11-26-s09-a2</x:v>
      </x:c>
      <x:c r="C298" s="16" t="str">
        <x:v>communications-technology-11-1-3</x:v>
      </x:c>
      <x:c r="D298" s="16" t="str">
        <x:v>assesses</x:v>
      </x:c>
      <x:c r="E298" s="16" t="str">
        <x:v>Sub</x:v>
      </x:c>
      <x:c r="F298" s="16" t="str">
        <x:v>Pro; Obs; Con</x:v>
      </x:c>
      <x:c r="G298" s="16" t="str">
        <x:v>Design portfolio</x:v>
      </x:c>
      <x:c r="H298" s="16" t="str">
        <x:v>Independent with transfer check</x:v>
      </x:c>
      <x:c r="I298" s="16" t="n">
        <x:v>18</x:v>
      </x:c>
    </x:row>
    <x:row r="299" ht="36" customHeight="1">
      <x:c r="A299" s="15" t="str">
        <x:v>COM11</x:v>
      </x:c>
      <x:c r="B299" s="15" t="str">
        <x:v>com11-26-s09-a2</x:v>
      </x:c>
      <x:c r="C299" s="15" t="str">
        <x:v>communications-technology-11-1-5</x:v>
      </x:c>
      <x:c r="D299" s="15" t="str">
        <x:v>assesses</x:v>
      </x:c>
      <x:c r="E299" s="15" t="str">
        <x:v>Sub</x:v>
      </x:c>
      <x:c r="F299" s="15" t="str">
        <x:v>Pro; Obs; Con</x:v>
      </x:c>
      <x:c r="G299" s="15" t="str">
        <x:v>Societal and environmental effects</x:v>
      </x:c>
      <x:c r="H299" s="15" t="str">
        <x:v>Independent with transfer check</x:v>
      </x:c>
      <x:c r="I299" s="15" t="n">
        <x:v>18</x:v>
      </x:c>
    </x:row>
    <x:row r="300" ht="36" customHeight="1">
      <x:c r="A300" s="16" t="str">
        <x:v>COM11</x:v>
      </x:c>
      <x:c r="B300" s="16" t="str">
        <x:v>com11-26-s09-a2</x:v>
      </x:c>
      <x:c r="C300" s="16" t="str">
        <x:v>communications-technology-11-1-6</x:v>
      </x:c>
      <x:c r="D300" s="16" t="str">
        <x:v>assesses</x:v>
      </x:c>
      <x:c r="E300" s="16" t="str">
        <x:v>Sub</x:v>
      </x:c>
      <x:c r="F300" s="16" t="str">
        <x:v>Pro; Obs; Con</x:v>
      </x:c>
      <x:c r="G300" s="16" t="str">
        <x:v>Equipment life cycle</x:v>
      </x:c>
      <x:c r="H300" s="16" t="str">
        <x:v>Independent with transfer check</x:v>
      </x:c>
      <x:c r="I300" s="16" t="n">
        <x:v>18</x:v>
      </x:c>
    </x:row>
  </x:sheetData>
  <x:pageMargins left="0.7" right="0.7" top="0.75" bottom="0.75" header="0.3" footer="0.3"/>
  <x:tableParts count="1">
    <x:tablePart xmlns:r="http://schemas.openxmlformats.org/officeDocument/2006/relationships" r:id="Rcadb5154d22a4dd2"/>
  </x:tableParts>
</x:worksheet>
</file>

<file path=xl/worksheets/sheet8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7.780000686645508" hidden="0" customWidth="1"/>
    <x:col min="2" max="2" width="8.890000343322754" hidden="0" customWidth="1"/>
    <x:col min="3" max="3" width="16.110000610351562" hidden="0" customWidth="1"/>
    <x:col min="4" max="4" width="21.110000610351562" hidden="0" customWidth="1"/>
    <x:col min="5" max="5" width="30" hidden="0" customWidth="1"/>
    <x:col min="6" max="6" width="10" hidden="0" customWidth="1"/>
    <x:col min="7" max="7" width="10" hidden="0" customWidth="1"/>
    <x:col min="8" max="8" width="12.220000267028809" hidden="0" customWidth="1"/>
    <x:col min="9" max="9" width="22.219999313354492" hidden="0" customWidth="1"/>
    <x:col min="10" max="10" width="53.33000183105469" hidden="0" customWidth="1"/>
    <x:col min="11" max="11" width="34.439998626708984" hidden="0" customWidth="1"/>
    <x:col min="12" max="12" width="23.329999923706055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>
      <x:c r="A2" s="4" t="str">
        <x:v>Individual evidence record template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>
      <x:c r="A3" s="6" t="str">
        <x:v>Blank template only. Keep evidence notes specific. A teacher judgement considers evidence; it is not calculated from the number of rows.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32" customHeight="1">
      <x:c r="A4" s="11" t="str">
        <x:v>Evidence ID</x:v>
      </x:c>
      <x:c r="B4" s="12" t="str">
        <x:v>Course</x:v>
      </x:c>
      <x:c r="C4" s="12" t="str">
        <x:v>Student ID</x:v>
      </x:c>
      <x:c r="D4" s="12" t="str">
        <x:v>Activity ID</x:v>
      </x:c>
      <x:c r="E4" s="12" t="str">
        <x:v>Outcome ID</x:v>
      </x:c>
      <x:c r="F4" s="12" t="str">
        <x:v>Method</x:v>
      </x:c>
      <x:c r="G4" s="12" t="str">
        <x:v>Purpose</x:v>
      </x:c>
      <x:c r="H4" s="12" t="str">
        <x:v>Date</x:v>
      </x:c>
      <x:c r="I4" s="12" t="str">
        <x:v>Support condition</x:v>
      </x:c>
      <x:c r="J4" s="12" t="str">
        <x:v>Evidence note / artifact link</x:v>
      </x:c>
      <x:c r="K4" s="12" t="str">
        <x:v>Next action</x:v>
      </x:c>
      <x:c r="L4" s="13" t="str">
        <x:v>Teacher judgement reference</x:v>
      </x:c>
    </x:row>
    <x:row r="5" ht="28" customHeight="1">
      <x:c r="A5" s="15" t="str"/>
      <x:c r="B5" s="15" t="str"/>
      <x:c r="C5" s="15" t="str"/>
      <x:c r="D5" s="15" t="str"/>
      <x:c r="E5" s="15" t="str"/>
      <x:c r="F5" s="15" t="str"/>
      <x:c r="G5" s="15" t="str"/>
      <x:c r="H5" s="37" t="str"/>
      <x:c r="I5" s="15" t="str"/>
      <x:c r="J5" s="15" t="str"/>
      <x:c r="K5" s="15" t="str"/>
      <x:c r="L5" s="15" t="str"/>
    </x:row>
    <x:row r="6" ht="28" customHeight="1">
      <x:c r="A6" s="16" t="str"/>
      <x:c r="B6" s="16" t="str"/>
      <x:c r="C6" s="16" t="str"/>
      <x:c r="D6" s="16" t="str"/>
      <x:c r="E6" s="16" t="str"/>
      <x:c r="F6" s="16" t="str"/>
      <x:c r="G6" s="16" t="str"/>
      <x:c r="H6" s="38" t="str"/>
      <x:c r="I6" s="16" t="str"/>
      <x:c r="J6" s="16" t="str"/>
      <x:c r="K6" s="16" t="str"/>
      <x:c r="L6" s="16" t="str"/>
    </x:row>
    <x:row r="7" ht="28" customHeight="1">
      <x:c r="A7" s="15" t="str"/>
      <x:c r="B7" s="15" t="str"/>
      <x:c r="C7" s="15" t="str"/>
      <x:c r="D7" s="15" t="str"/>
      <x:c r="E7" s="15" t="str"/>
      <x:c r="F7" s="15" t="str"/>
      <x:c r="G7" s="15" t="str"/>
      <x:c r="H7" s="37" t="str"/>
      <x:c r="I7" s="15" t="str"/>
      <x:c r="J7" s="15" t="str"/>
      <x:c r="K7" s="15" t="str"/>
      <x:c r="L7" s="15" t="str"/>
    </x:row>
    <x:row r="8" ht="28" customHeight="1">
      <x:c r="A8" s="16" t="str"/>
      <x:c r="B8" s="16" t="str"/>
      <x:c r="C8" s="16" t="str"/>
      <x:c r="D8" s="16" t="str"/>
      <x:c r="E8" s="16" t="str"/>
      <x:c r="F8" s="16" t="str"/>
      <x:c r="G8" s="16" t="str"/>
      <x:c r="H8" s="38" t="str"/>
      <x:c r="I8" s="16" t="str"/>
      <x:c r="J8" s="16" t="str"/>
      <x:c r="K8" s="16" t="str"/>
      <x:c r="L8" s="16" t="str"/>
    </x:row>
    <x:row r="9" ht="28" customHeight="1">
      <x:c r="A9" s="15" t="str"/>
      <x:c r="B9" s="15" t="str"/>
      <x:c r="C9" s="15" t="str"/>
      <x:c r="D9" s="15" t="str"/>
      <x:c r="E9" s="15" t="str"/>
      <x:c r="F9" s="15" t="str"/>
      <x:c r="G9" s="15" t="str"/>
      <x:c r="H9" s="37" t="str"/>
      <x:c r="I9" s="15" t="str"/>
      <x:c r="J9" s="15" t="str"/>
      <x:c r="K9" s="15" t="str"/>
      <x:c r="L9" s="15" t="str"/>
    </x:row>
    <x:row r="10" ht="28" customHeight="1">
      <x:c r="A10" s="16" t="str"/>
      <x:c r="B10" s="16" t="str"/>
      <x:c r="C10" s="16" t="str"/>
      <x:c r="D10" s="16" t="str"/>
      <x:c r="E10" s="16" t="str"/>
      <x:c r="F10" s="16" t="str"/>
      <x:c r="G10" s="16" t="str"/>
      <x:c r="H10" s="38" t="str"/>
      <x:c r="I10" s="16" t="str"/>
      <x:c r="J10" s="16" t="str"/>
      <x:c r="K10" s="16" t="str"/>
      <x:c r="L10" s="16" t="str"/>
    </x:row>
    <x:row r="11" ht="28" customHeight="1">
      <x:c r="A11" s="15" t="str"/>
      <x:c r="B11" s="15" t="str"/>
      <x:c r="C11" s="15" t="str"/>
      <x:c r="D11" s="15" t="str"/>
      <x:c r="E11" s="15" t="str"/>
      <x:c r="F11" s="15" t="str"/>
      <x:c r="G11" s="15" t="str"/>
      <x:c r="H11" s="37" t="str"/>
      <x:c r="I11" s="15" t="str"/>
      <x:c r="J11" s="15" t="str"/>
      <x:c r="K11" s="15" t="str"/>
      <x:c r="L11" s="15" t="str"/>
    </x:row>
    <x:row r="12" ht="28" customHeight="1">
      <x:c r="A12" s="16" t="str"/>
      <x:c r="B12" s="16" t="str"/>
      <x:c r="C12" s="16" t="str"/>
      <x:c r="D12" s="16" t="str"/>
      <x:c r="E12" s="16" t="str"/>
      <x:c r="F12" s="16" t="str"/>
      <x:c r="G12" s="16" t="str"/>
      <x:c r="H12" s="38" t="str"/>
      <x:c r="I12" s="16" t="str"/>
      <x:c r="J12" s="16" t="str"/>
      <x:c r="K12" s="16" t="str"/>
      <x:c r="L12" s="16" t="str"/>
    </x:row>
    <x:row r="13" ht="28" customHeight="1">
      <x:c r="A13" s="15" t="str"/>
      <x:c r="B13" s="15" t="str"/>
      <x:c r="C13" s="15" t="str"/>
      <x:c r="D13" s="15" t="str"/>
      <x:c r="E13" s="15" t="str"/>
      <x:c r="F13" s="15" t="str"/>
      <x:c r="G13" s="15" t="str"/>
      <x:c r="H13" s="37" t="str"/>
      <x:c r="I13" s="15" t="str"/>
      <x:c r="J13" s="15" t="str"/>
      <x:c r="K13" s="15" t="str"/>
      <x:c r="L13" s="15" t="str"/>
    </x:row>
    <x:row r="14" ht="28" customHeight="1">
      <x:c r="A14" s="16" t="str"/>
      <x:c r="B14" s="16" t="str"/>
      <x:c r="C14" s="16" t="str"/>
      <x:c r="D14" s="16" t="str"/>
      <x:c r="E14" s="16" t="str"/>
      <x:c r="F14" s="16" t="str"/>
      <x:c r="G14" s="16" t="str"/>
      <x:c r="H14" s="38" t="str"/>
      <x:c r="I14" s="16" t="str"/>
      <x:c r="J14" s="16" t="str"/>
      <x:c r="K14" s="16" t="str"/>
      <x:c r="L14" s="16" t="str"/>
    </x:row>
    <x:row r="15" ht="28" customHeight="1">
      <x:c r="A15" s="15" t="str"/>
      <x:c r="B15" s="15" t="str"/>
      <x:c r="C15" s="15" t="str"/>
      <x:c r="D15" s="15" t="str"/>
      <x:c r="E15" s="15" t="str"/>
      <x:c r="F15" s="15" t="str"/>
      <x:c r="G15" s="15" t="str"/>
      <x:c r="H15" s="37" t="str"/>
      <x:c r="I15" s="15" t="str"/>
      <x:c r="J15" s="15" t="str"/>
      <x:c r="K15" s="15" t="str"/>
      <x:c r="L15" s="15" t="str"/>
    </x:row>
    <x:row r="16" ht="28" customHeight="1">
      <x:c r="A16" s="16" t="str"/>
      <x:c r="B16" s="16" t="str"/>
      <x:c r="C16" s="16" t="str"/>
      <x:c r="D16" s="16" t="str"/>
      <x:c r="E16" s="16" t="str"/>
      <x:c r="F16" s="16" t="str"/>
      <x:c r="G16" s="16" t="str"/>
      <x:c r="H16" s="38" t="str"/>
      <x:c r="I16" s="16" t="str"/>
      <x:c r="J16" s="16" t="str"/>
      <x:c r="K16" s="16" t="str"/>
      <x:c r="L16" s="16" t="str"/>
    </x:row>
    <x:row r="17" ht="28" customHeight="1">
      <x:c r="A17" s="15" t="str"/>
      <x:c r="B17" s="15" t="str"/>
      <x:c r="C17" s="15" t="str"/>
      <x:c r="D17" s="15" t="str"/>
      <x:c r="E17" s="15" t="str"/>
      <x:c r="F17" s="15" t="str"/>
      <x:c r="G17" s="15" t="str"/>
      <x:c r="H17" s="37" t="str"/>
      <x:c r="I17" s="15" t="str"/>
      <x:c r="J17" s="15" t="str"/>
      <x:c r="K17" s="15" t="str"/>
      <x:c r="L17" s="15" t="str"/>
    </x:row>
    <x:row r="18" ht="28" customHeight="1">
      <x:c r="A18" s="16" t="str"/>
      <x:c r="B18" s="16" t="str"/>
      <x:c r="C18" s="16" t="str"/>
      <x:c r="D18" s="16" t="str"/>
      <x:c r="E18" s="16" t="str"/>
      <x:c r="F18" s="16" t="str"/>
      <x:c r="G18" s="16" t="str"/>
      <x:c r="H18" s="38" t="str"/>
      <x:c r="I18" s="16" t="str"/>
      <x:c r="J18" s="16" t="str"/>
      <x:c r="K18" s="16" t="str"/>
      <x:c r="L18" s="16" t="str"/>
    </x:row>
    <x:row r="19" ht="28" customHeight="1">
      <x:c r="A19" s="15" t="str"/>
      <x:c r="B19" s="15" t="str"/>
      <x:c r="C19" s="15" t="str"/>
      <x:c r="D19" s="15" t="str"/>
      <x:c r="E19" s="15" t="str"/>
      <x:c r="F19" s="15" t="str"/>
      <x:c r="G19" s="15" t="str"/>
      <x:c r="H19" s="37" t="str"/>
      <x:c r="I19" s="15" t="str"/>
      <x:c r="J19" s="15" t="str"/>
      <x:c r="K19" s="15" t="str"/>
      <x:c r="L19" s="15" t="str"/>
    </x:row>
    <x:row r="20" ht="28" customHeight="1">
      <x:c r="A20" s="16" t="str"/>
      <x:c r="B20" s="16" t="str"/>
      <x:c r="C20" s="16" t="str"/>
      <x:c r="D20" s="16" t="str"/>
      <x:c r="E20" s="16" t="str"/>
      <x:c r="F20" s="16" t="str"/>
      <x:c r="G20" s="16" t="str"/>
      <x:c r="H20" s="38" t="str"/>
      <x:c r="I20" s="16" t="str"/>
      <x:c r="J20" s="16" t="str"/>
      <x:c r="K20" s="16" t="str"/>
      <x:c r="L20" s="16" t="str"/>
    </x:row>
    <x:row r="21" ht="28" customHeight="1">
      <x:c r="A21" s="15" t="str"/>
      <x:c r="B21" s="15" t="str"/>
      <x:c r="C21" s="15" t="str"/>
      <x:c r="D21" s="15" t="str"/>
      <x:c r="E21" s="15" t="str"/>
      <x:c r="F21" s="15" t="str"/>
      <x:c r="G21" s="15" t="str"/>
      <x:c r="H21" s="37" t="str"/>
      <x:c r="I21" s="15" t="str"/>
      <x:c r="J21" s="15" t="str"/>
      <x:c r="K21" s="15" t="str"/>
      <x:c r="L21" s="15" t="str"/>
    </x:row>
    <x:row r="22" ht="28" customHeight="1">
      <x:c r="A22" s="16" t="str"/>
      <x:c r="B22" s="16" t="str"/>
      <x:c r="C22" s="16" t="str"/>
      <x:c r="D22" s="16" t="str"/>
      <x:c r="E22" s="16" t="str"/>
      <x:c r="F22" s="16" t="str"/>
      <x:c r="G22" s="16" t="str"/>
      <x:c r="H22" s="38" t="str"/>
      <x:c r="I22" s="16" t="str"/>
      <x:c r="J22" s="16" t="str"/>
      <x:c r="K22" s="16" t="str"/>
      <x:c r="L22" s="16" t="str"/>
    </x:row>
    <x:row r="23" ht="28" customHeight="1">
      <x:c r="A23" s="15" t="str"/>
      <x:c r="B23" s="15" t="str"/>
      <x:c r="C23" s="15" t="str"/>
      <x:c r="D23" s="15" t="str"/>
      <x:c r="E23" s="15" t="str"/>
      <x:c r="F23" s="15" t="str"/>
      <x:c r="G23" s="15" t="str"/>
      <x:c r="H23" s="37" t="str"/>
      <x:c r="I23" s="15" t="str"/>
      <x:c r="J23" s="15" t="str"/>
      <x:c r="K23" s="15" t="str"/>
      <x:c r="L23" s="15" t="str"/>
    </x:row>
    <x:row r="24" ht="28" customHeight="1">
      <x:c r="A24" s="16" t="str"/>
      <x:c r="B24" s="16" t="str"/>
      <x:c r="C24" s="16" t="str"/>
      <x:c r="D24" s="16" t="str"/>
      <x:c r="E24" s="16" t="str"/>
      <x:c r="F24" s="16" t="str"/>
      <x:c r="G24" s="16" t="str"/>
      <x:c r="H24" s="38" t="str"/>
      <x:c r="I24" s="16" t="str"/>
      <x:c r="J24" s="16" t="str"/>
      <x:c r="K24" s="16" t="str"/>
      <x:c r="L24" s="16" t="str"/>
    </x:row>
    <x:row r="25" ht="28" customHeight="1">
      <x:c r="A25" s="15" t="str"/>
      <x:c r="B25" s="15" t="str"/>
      <x:c r="C25" s="15" t="str"/>
      <x:c r="D25" s="15" t="str"/>
      <x:c r="E25" s="15" t="str"/>
      <x:c r="F25" s="15" t="str"/>
      <x:c r="G25" s="15" t="str"/>
      <x:c r="H25" s="37" t="str"/>
      <x:c r="I25" s="15" t="str"/>
      <x:c r="J25" s="15" t="str"/>
      <x:c r="K25" s="15" t="str"/>
      <x:c r="L25" s="15" t="str"/>
    </x:row>
    <x:row r="26" ht="28" customHeight="1">
      <x:c r="A26" s="16" t="str"/>
      <x:c r="B26" s="16" t="str"/>
      <x:c r="C26" s="16" t="str"/>
      <x:c r="D26" s="16" t="str"/>
      <x:c r="E26" s="16" t="str"/>
      <x:c r="F26" s="16" t="str"/>
      <x:c r="G26" s="16" t="str"/>
      <x:c r="H26" s="38" t="str"/>
      <x:c r="I26" s="16" t="str"/>
      <x:c r="J26" s="16" t="str"/>
      <x:c r="K26" s="16" t="str"/>
      <x:c r="L26" s="16" t="str"/>
    </x:row>
    <x:row r="27" ht="28" customHeight="1">
      <x:c r="A27" s="15" t="str"/>
      <x:c r="B27" s="15" t="str"/>
      <x:c r="C27" s="15" t="str"/>
      <x:c r="D27" s="15" t="str"/>
      <x:c r="E27" s="15" t="str"/>
      <x:c r="F27" s="15" t="str"/>
      <x:c r="G27" s="15" t="str"/>
      <x:c r="H27" s="37" t="str"/>
      <x:c r="I27" s="15" t="str"/>
      <x:c r="J27" s="15" t="str"/>
      <x:c r="K27" s="15" t="str"/>
      <x:c r="L27" s="15" t="str"/>
    </x:row>
    <x:row r="28" ht="28" customHeight="1">
      <x:c r="A28" s="16" t="str"/>
      <x:c r="B28" s="16" t="str"/>
      <x:c r="C28" s="16" t="str"/>
      <x:c r="D28" s="16" t="str"/>
      <x:c r="E28" s="16" t="str"/>
      <x:c r="F28" s="16" t="str"/>
      <x:c r="G28" s="16" t="str"/>
      <x:c r="H28" s="38" t="str"/>
      <x:c r="I28" s="16" t="str"/>
      <x:c r="J28" s="16" t="str"/>
      <x:c r="K28" s="16" t="str"/>
      <x:c r="L28" s="16" t="str"/>
    </x:row>
    <x:row r="29" ht="28" customHeight="1">
      <x:c r="A29" s="15" t="str"/>
      <x:c r="B29" s="15" t="str"/>
      <x:c r="C29" s="15" t="str"/>
      <x:c r="D29" s="15" t="str"/>
      <x:c r="E29" s="15" t="str"/>
      <x:c r="F29" s="15" t="str"/>
      <x:c r="G29" s="15" t="str"/>
      <x:c r="H29" s="37" t="str"/>
      <x:c r="I29" s="15" t="str"/>
      <x:c r="J29" s="15" t="str"/>
      <x:c r="K29" s="15" t="str"/>
      <x:c r="L29" s="15" t="str"/>
    </x:row>
    <x:row r="30" ht="28" customHeight="1">
      <x:c r="A30" s="16" t="str"/>
      <x:c r="B30" s="16" t="str"/>
      <x:c r="C30" s="16" t="str"/>
      <x:c r="D30" s="16" t="str"/>
      <x:c r="E30" s="16" t="str"/>
      <x:c r="F30" s="16" t="str"/>
      <x:c r="G30" s="16" t="str"/>
      <x:c r="H30" s="38" t="str"/>
      <x:c r="I30" s="16" t="str"/>
      <x:c r="J30" s="16" t="str"/>
      <x:c r="K30" s="16" t="str"/>
      <x:c r="L30" s="16" t="str"/>
    </x:row>
    <x:row r="31" ht="28" customHeight="1">
      <x:c r="A31" s="15" t="str"/>
      <x:c r="B31" s="15" t="str"/>
      <x:c r="C31" s="15" t="str"/>
      <x:c r="D31" s="15" t="str"/>
      <x:c r="E31" s="15" t="str"/>
      <x:c r="F31" s="15" t="str"/>
      <x:c r="G31" s="15" t="str"/>
      <x:c r="H31" s="37" t="str"/>
      <x:c r="I31" s="15" t="str"/>
      <x:c r="J31" s="15" t="str"/>
      <x:c r="K31" s="15" t="str"/>
      <x:c r="L31" s="15" t="str"/>
    </x:row>
    <x:row r="32" ht="28" customHeight="1">
      <x:c r="A32" s="16" t="str"/>
      <x:c r="B32" s="16" t="str"/>
      <x:c r="C32" s="16" t="str"/>
      <x:c r="D32" s="16" t="str"/>
      <x:c r="E32" s="16" t="str"/>
      <x:c r="F32" s="16" t="str"/>
      <x:c r="G32" s="16" t="str"/>
      <x:c r="H32" s="38" t="str"/>
      <x:c r="I32" s="16" t="str"/>
      <x:c r="J32" s="16" t="str"/>
      <x:c r="K32" s="16" t="str"/>
      <x:c r="L32" s="16" t="str"/>
    </x:row>
    <x:row r="33" ht="28" customHeight="1">
      <x:c r="A33" s="15" t="str"/>
      <x:c r="B33" s="15" t="str"/>
      <x:c r="C33" s="15" t="str"/>
      <x:c r="D33" s="15" t="str"/>
      <x:c r="E33" s="15" t="str"/>
      <x:c r="F33" s="15" t="str"/>
      <x:c r="G33" s="15" t="str"/>
      <x:c r="H33" s="37" t="str"/>
      <x:c r="I33" s="15" t="str"/>
      <x:c r="J33" s="15" t="str"/>
      <x:c r="K33" s="15" t="str"/>
      <x:c r="L33" s="15" t="str"/>
    </x:row>
    <x:row r="34" ht="28" customHeight="1">
      <x:c r="A34" s="16" t="str"/>
      <x:c r="B34" s="16" t="str"/>
      <x:c r="C34" s="16" t="str"/>
      <x:c r="D34" s="16" t="str"/>
      <x:c r="E34" s="16" t="str"/>
      <x:c r="F34" s="16" t="str"/>
      <x:c r="G34" s="16" t="str"/>
      <x:c r="H34" s="38" t="str"/>
      <x:c r="I34" s="16" t="str"/>
      <x:c r="J34" s="16" t="str"/>
      <x:c r="K34" s="16" t="str"/>
      <x:c r="L34" s="16" t="str"/>
    </x:row>
    <x:row r="35" ht="28" customHeight="1">
      <x:c r="A35" s="15" t="str"/>
      <x:c r="B35" s="15" t="str"/>
      <x:c r="C35" s="15" t="str"/>
      <x:c r="D35" s="15" t="str"/>
      <x:c r="E35" s="15" t="str"/>
      <x:c r="F35" s="15" t="str"/>
      <x:c r="G35" s="15" t="str"/>
      <x:c r="H35" s="37" t="str"/>
      <x:c r="I35" s="15" t="str"/>
      <x:c r="J35" s="15" t="str"/>
      <x:c r="K35" s="15" t="str"/>
      <x:c r="L35" s="15" t="str"/>
    </x:row>
    <x:row r="36" ht="28" customHeight="1">
      <x:c r="A36" s="16" t="str"/>
      <x:c r="B36" s="16" t="str"/>
      <x:c r="C36" s="16" t="str"/>
      <x:c r="D36" s="16" t="str"/>
      <x:c r="E36" s="16" t="str"/>
      <x:c r="F36" s="16" t="str"/>
      <x:c r="G36" s="16" t="str"/>
      <x:c r="H36" s="38" t="str"/>
      <x:c r="I36" s="16" t="str"/>
      <x:c r="J36" s="16" t="str"/>
      <x:c r="K36" s="16" t="str"/>
      <x:c r="L36" s="16" t="str"/>
    </x:row>
    <x:row r="37" ht="28" customHeight="1">
      <x:c r="A37" s="15" t="str"/>
      <x:c r="B37" s="15" t="str"/>
      <x:c r="C37" s="15" t="str"/>
      <x:c r="D37" s="15" t="str"/>
      <x:c r="E37" s="15" t="str"/>
      <x:c r="F37" s="15" t="str"/>
      <x:c r="G37" s="15" t="str"/>
      <x:c r="H37" s="37" t="str"/>
      <x:c r="I37" s="15" t="str"/>
      <x:c r="J37" s="15" t="str"/>
      <x:c r="K37" s="15" t="str"/>
      <x:c r="L37" s="15" t="str"/>
    </x:row>
    <x:row r="38" ht="28" customHeight="1">
      <x:c r="A38" s="16" t="str"/>
      <x:c r="B38" s="16" t="str"/>
      <x:c r="C38" s="16" t="str"/>
      <x:c r="D38" s="16" t="str"/>
      <x:c r="E38" s="16" t="str"/>
      <x:c r="F38" s="16" t="str"/>
      <x:c r="G38" s="16" t="str"/>
      <x:c r="H38" s="38" t="str"/>
      <x:c r="I38" s="16" t="str"/>
      <x:c r="J38" s="16" t="str"/>
      <x:c r="K38" s="16" t="str"/>
      <x:c r="L38" s="16" t="str"/>
    </x:row>
    <x:row r="39" ht="28" customHeight="1">
      <x:c r="A39" s="15" t="str"/>
      <x:c r="B39" s="15" t="str"/>
      <x:c r="C39" s="15" t="str"/>
      <x:c r="D39" s="15" t="str"/>
      <x:c r="E39" s="15" t="str"/>
      <x:c r="F39" s="15" t="str"/>
      <x:c r="G39" s="15" t="str"/>
      <x:c r="H39" s="37" t="str"/>
      <x:c r="I39" s="15" t="str"/>
      <x:c r="J39" s="15" t="str"/>
      <x:c r="K39" s="15" t="str"/>
      <x:c r="L39" s="15" t="str"/>
    </x:row>
    <x:row r="40" ht="28" customHeight="1">
      <x:c r="A40" s="16" t="str"/>
      <x:c r="B40" s="16" t="str"/>
      <x:c r="C40" s="16" t="str"/>
      <x:c r="D40" s="16" t="str"/>
      <x:c r="E40" s="16" t="str"/>
      <x:c r="F40" s="16" t="str"/>
      <x:c r="G40" s="16" t="str"/>
      <x:c r="H40" s="38" t="str"/>
      <x:c r="I40" s="16" t="str"/>
      <x:c r="J40" s="16" t="str"/>
      <x:c r="K40" s="16" t="str"/>
      <x:c r="L40" s="16" t="str"/>
    </x:row>
    <x:row r="41" ht="28" customHeight="1">
      <x:c r="A41" s="15" t="str"/>
      <x:c r="B41" s="15" t="str"/>
      <x:c r="C41" s="15" t="str"/>
      <x:c r="D41" s="15" t="str"/>
      <x:c r="E41" s="15" t="str"/>
      <x:c r="F41" s="15" t="str"/>
      <x:c r="G41" s="15" t="str"/>
      <x:c r="H41" s="37" t="str"/>
      <x:c r="I41" s="15" t="str"/>
      <x:c r="J41" s="15" t="str"/>
      <x:c r="K41" s="15" t="str"/>
      <x:c r="L41" s="15" t="str"/>
    </x:row>
    <x:row r="42" ht="28" customHeight="1">
      <x:c r="A42" s="16" t="str"/>
      <x:c r="B42" s="16" t="str"/>
      <x:c r="C42" s="16" t="str"/>
      <x:c r="D42" s="16" t="str"/>
      <x:c r="E42" s="16" t="str"/>
      <x:c r="F42" s="16" t="str"/>
      <x:c r="G42" s="16" t="str"/>
      <x:c r="H42" s="38" t="str"/>
      <x:c r="I42" s="16" t="str"/>
      <x:c r="J42" s="16" t="str"/>
      <x:c r="K42" s="16" t="str"/>
      <x:c r="L42" s="16" t="str"/>
    </x:row>
    <x:row r="43" ht="28" customHeight="1">
      <x:c r="A43" s="15" t="str"/>
      <x:c r="B43" s="15" t="str"/>
      <x:c r="C43" s="15" t="str"/>
      <x:c r="D43" s="15" t="str"/>
      <x:c r="E43" s="15" t="str"/>
      <x:c r="F43" s="15" t="str"/>
      <x:c r="G43" s="15" t="str"/>
      <x:c r="H43" s="37" t="str"/>
      <x:c r="I43" s="15" t="str"/>
      <x:c r="J43" s="15" t="str"/>
      <x:c r="K43" s="15" t="str"/>
      <x:c r="L43" s="15" t="str"/>
    </x:row>
    <x:row r="44" ht="28" customHeight="1">
      <x:c r="A44" s="16" t="str"/>
      <x:c r="B44" s="16" t="str"/>
      <x:c r="C44" s="16" t="str"/>
      <x:c r="D44" s="16" t="str"/>
      <x:c r="E44" s="16" t="str"/>
      <x:c r="F44" s="16" t="str"/>
      <x:c r="G44" s="16" t="str"/>
      <x:c r="H44" s="38" t="str"/>
      <x:c r="I44" s="16" t="str"/>
      <x:c r="J44" s="16" t="str"/>
      <x:c r="K44" s="16" t="str"/>
      <x:c r="L44" s="16" t="str"/>
    </x:row>
    <x:row r="45" ht="28" customHeight="1">
      <x:c r="A45" s="15" t="str"/>
      <x:c r="B45" s="15" t="str"/>
      <x:c r="C45" s="15" t="str"/>
      <x:c r="D45" s="15" t="str"/>
      <x:c r="E45" s="15" t="str"/>
      <x:c r="F45" s="15" t="str"/>
      <x:c r="G45" s="15" t="str"/>
      <x:c r="H45" s="37" t="str"/>
      <x:c r="I45" s="15" t="str"/>
      <x:c r="J45" s="15" t="str"/>
      <x:c r="K45" s="15" t="str"/>
      <x:c r="L45" s="15" t="str"/>
    </x:row>
    <x:row r="46" ht="28" customHeight="1">
      <x:c r="A46" s="16" t="str"/>
      <x:c r="B46" s="16" t="str"/>
      <x:c r="C46" s="16" t="str"/>
      <x:c r="D46" s="16" t="str"/>
      <x:c r="E46" s="16" t="str"/>
      <x:c r="F46" s="16" t="str"/>
      <x:c r="G46" s="16" t="str"/>
      <x:c r="H46" s="38" t="str"/>
      <x:c r="I46" s="16" t="str"/>
      <x:c r="J46" s="16" t="str"/>
      <x:c r="K46" s="16" t="str"/>
      <x:c r="L46" s="16" t="str"/>
    </x:row>
    <x:row r="47" ht="28" customHeight="1">
      <x:c r="A47" s="15" t="str"/>
      <x:c r="B47" s="15" t="str"/>
      <x:c r="C47" s="15" t="str"/>
      <x:c r="D47" s="15" t="str"/>
      <x:c r="E47" s="15" t="str"/>
      <x:c r="F47" s="15" t="str"/>
      <x:c r="G47" s="15" t="str"/>
      <x:c r="H47" s="37" t="str"/>
      <x:c r="I47" s="15" t="str"/>
      <x:c r="J47" s="15" t="str"/>
      <x:c r="K47" s="15" t="str"/>
      <x:c r="L47" s="15" t="str"/>
    </x:row>
    <x:row r="48" ht="28" customHeight="1">
      <x:c r="A48" s="16" t="str"/>
      <x:c r="B48" s="16" t="str"/>
      <x:c r="C48" s="16" t="str"/>
      <x:c r="D48" s="16" t="str"/>
      <x:c r="E48" s="16" t="str"/>
      <x:c r="F48" s="16" t="str"/>
      <x:c r="G48" s="16" t="str"/>
      <x:c r="H48" s="38" t="str"/>
      <x:c r="I48" s="16" t="str"/>
      <x:c r="J48" s="16" t="str"/>
      <x:c r="K48" s="16" t="str"/>
      <x:c r="L48" s="16" t="str"/>
    </x:row>
    <x:row r="49" ht="28" customHeight="1">
      <x:c r="A49" s="15" t="str"/>
      <x:c r="B49" s="15" t="str"/>
      <x:c r="C49" s="15" t="str"/>
      <x:c r="D49" s="15" t="str"/>
      <x:c r="E49" s="15" t="str"/>
      <x:c r="F49" s="15" t="str"/>
      <x:c r="G49" s="15" t="str"/>
      <x:c r="H49" s="37" t="str"/>
      <x:c r="I49" s="15" t="str"/>
      <x:c r="J49" s="15" t="str"/>
      <x:c r="K49" s="15" t="str"/>
      <x:c r="L49" s="15" t="str"/>
    </x:row>
    <x:row r="50" ht="28" customHeight="1">
      <x:c r="A50" s="16" t="str"/>
      <x:c r="B50" s="16" t="str"/>
      <x:c r="C50" s="16" t="str"/>
      <x:c r="D50" s="16" t="str"/>
      <x:c r="E50" s="16" t="str"/>
      <x:c r="F50" s="16" t="str"/>
      <x:c r="G50" s="16" t="str"/>
      <x:c r="H50" s="38" t="str"/>
      <x:c r="I50" s="16" t="str"/>
      <x:c r="J50" s="16" t="str"/>
      <x:c r="K50" s="16" t="str"/>
      <x:c r="L50" s="16" t="str"/>
    </x:row>
    <x:row r="51" ht="28" customHeight="1">
      <x:c r="A51" s="15" t="str"/>
      <x:c r="B51" s="15" t="str"/>
      <x:c r="C51" s="15" t="str"/>
      <x:c r="D51" s="15" t="str"/>
      <x:c r="E51" s="15" t="str"/>
      <x:c r="F51" s="15" t="str"/>
      <x:c r="G51" s="15" t="str"/>
      <x:c r="H51" s="37" t="str"/>
      <x:c r="I51" s="15" t="str"/>
      <x:c r="J51" s="15" t="str"/>
      <x:c r="K51" s="15" t="str"/>
      <x:c r="L51" s="15" t="str"/>
    </x:row>
    <x:row r="52" ht="28" customHeight="1">
      <x:c r="A52" s="16" t="str"/>
      <x:c r="B52" s="16" t="str"/>
      <x:c r="C52" s="16" t="str"/>
      <x:c r="D52" s="16" t="str"/>
      <x:c r="E52" s="16" t="str"/>
      <x:c r="F52" s="16" t="str"/>
      <x:c r="G52" s="16" t="str"/>
      <x:c r="H52" s="38" t="str"/>
      <x:c r="I52" s="16" t="str"/>
      <x:c r="J52" s="16" t="str"/>
      <x:c r="K52" s="16" t="str"/>
      <x:c r="L52" s="16" t="str"/>
    </x:row>
    <x:row r="53" ht="28" customHeight="1">
      <x:c r="A53" s="15" t="str"/>
      <x:c r="B53" s="15" t="str"/>
      <x:c r="C53" s="15" t="str"/>
      <x:c r="D53" s="15" t="str"/>
      <x:c r="E53" s="15" t="str"/>
      <x:c r="F53" s="15" t="str"/>
      <x:c r="G53" s="15" t="str"/>
      <x:c r="H53" s="37" t="str"/>
      <x:c r="I53" s="15" t="str"/>
      <x:c r="J53" s="15" t="str"/>
      <x:c r="K53" s="15" t="str"/>
      <x:c r="L53" s="15" t="str"/>
    </x:row>
    <x:row r="54" ht="28" customHeight="1">
      <x:c r="A54" s="16" t="str"/>
      <x:c r="B54" s="16" t="str"/>
      <x:c r="C54" s="16" t="str"/>
      <x:c r="D54" s="16" t="str"/>
      <x:c r="E54" s="16" t="str"/>
      <x:c r="F54" s="16" t="str"/>
      <x:c r="G54" s="16" t="str"/>
      <x:c r="H54" s="38" t="str"/>
      <x:c r="I54" s="16" t="str"/>
      <x:c r="J54" s="16" t="str"/>
      <x:c r="K54" s="16" t="str"/>
      <x:c r="L54" s="16" t="str"/>
    </x:row>
  </x:sheetData>
  <x:dataValidations count="4">
    <x:dataValidation type="list" sqref="B5:B54">
      <x:formula1>"IBDS,MM12,COM11"</x:formula1>
    </x:dataValidation>
    <x:dataValidation type="list" sqref="F5:F54">
      <x:formula1>"Pro,Obs,Con"</x:formula1>
    </x:dataValidation>
    <x:dataValidation type="list" sqref="G5:G54">
      <x:formula1>"Form,Sub"</x:formula1>
    </x:dataValidation>
    <x:dataValidation type="list" sqref="I5:I54">
      <x:formula1>"Guided,Supported,Independent,Independent with accommodation"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bdc0bc62d0f46d6"/>
  </x:tableParts>
</x:worksheet>
</file>

<file path=xl/worksheets/sheet9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6.670000076293945" hidden="0" customWidth="1"/>
    <x:col min="2" max="2" width="8.890000343322754" hidden="0" customWidth="1"/>
    <x:col min="3" max="3" width="10" hidden="0" customWidth="1"/>
    <x:col min="4" max="4" width="13.329999923706055" hidden="0" customWidth="1"/>
    <x:col min="5" max="5" width="33.33000183105469" hidden="0" customWidth="1"/>
    <x:col min="6" max="6" width="42.220001220703125" hidden="0" customWidth="1"/>
    <x:col min="7" max="7" width="33.33000183105469" hidden="0" customWidth="1"/>
    <x:col min="8" max="8" width="22.219999313354492" hidden="0" customWidth="1"/>
    <x:col min="9" max="9" width="18.889999389648438" hidden="0" customWidth="1"/>
    <x:col min="10" max="10" width="28.889999389648438" hidden="0" customWidth="1"/>
    <x:col min="11" max="11" width="28.889999389648438" hidden="0" customWidth="1"/>
    <x:col min="12" max="12" width="41.11000061035156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>
      <x:c r="A2" s="4" t="str">
        <x:v>Digital Society case seeds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>
      <x:c r="A3" s="6" t="str">
        <x:v>These are sourced starting points. Add contrasting and affected-community perspectives before producing student case packs.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32" customHeight="1">
      <x:c r="A4" s="11" t="str">
        <x:v>Case ID</x:v>
      </x:c>
      <x:c r="B4" s="12" t="str">
        <x:v>Course</x:v>
      </x:c>
      <x:c r="C4" s="12" t="str">
        <x:v>Sprints</x:v>
      </x:c>
      <x:c r="D4" s="12" t="str">
        <x:v>Source IDs</x:v>
      </x:c>
      <x:c r="E4" s="12" t="str">
        <x:v>Status and date context</x:v>
      </x:c>
      <x:c r="F4" s="12" t="str">
        <x:v>Teaching task</x:v>
      </x:c>
      <x:c r="G4" s="12" t="str">
        <x:v>Mechanism</x:v>
      </x:c>
      <x:c r="H4" s="12" t="str">
        <x:v>Concepts</x:v>
      </x:c>
      <x:c r="I4" s="12" t="str">
        <x:v>Contexts</x:v>
      </x:c>
      <x:c r="J4" s="12" t="str">
        <x:v>Paper 1 connection</x:v>
      </x:c>
      <x:c r="K4" s="12" t="str">
        <x:v>Paper 2 connection</x:v>
      </x:c>
      <x:c r="L4" s="13" t="str">
        <x:v>Refresh / limitation</x:v>
      </x:c>
    </x:row>
    <x:row r="5" ht="36" customHeight="1">
      <x:c r="A5" s="15" t="str">
        <x:v>case-face</x:v>
      </x:c>
      <x:c r="B5" s="15" t="str">
        <x:v>IBDS</x:v>
      </x:c>
      <x:c r="C5" s="15" t="str">
        <x:v>1</x:v>
      </x:c>
      <x:c r="D5" s="15" t="str">
        <x:v>R17; R18</x:v>
      </x:c>
      <x:c r="E5" s="15" t="str">
        <x:v>Historical Canadian case with technical comparison updated 2025</x:v>
      </x:c>
      <x:c r="F5" s="15" t="str">
        <x:v>Compare regulator reasoning with measured error distinctions; seek a justified counter-perspective</x:v>
      </x:c>
      <x:c r="G5" s="15" t="str">
        <x:v>Image to biometric vector to similarity threshold</x:v>
      </x:c>
      <x:c r="H5" s="15" t="str">
        <x:v>Power; systems; values and ethics</x:v>
      </x:c>
      <x:c r="I5" s="15" t="str">
        <x:v>Political; social</x:v>
      </x:c>
      <x:c r="J5" s="15" t="str">
        <x:v>Identify and explain before extended analysis</x:v>
      </x:c>
      <x:c r="K5" s="15" t="str">
        <x:v>Compare claims methods and purposes</x:v>
      </x:c>
      <x:c r="L5" s="15" t="str">
        <x:v>Do not label 2021 findings as current litigation status</x:v>
      </x:c>
    </x:row>
    <x:row r="6" ht="36" customHeight="1">
      <x:c r="A6" s="16" t="str">
        <x:v>case-age</x:v>
      </x:c>
      <x:c r="B6" s="16" t="str">
        <x:v>IBDS</x:v>
      </x:c>
      <x:c r="C6" s="16" t="str">
        <x:v>2; 3</x:v>
      </x:c>
      <x:c r="D6" s="16" t="str">
        <x:v>R19</x:v>
      </x:c>
      <x:c r="E6" s="16" t="str">
        <x:v>Live Australian guidance, checked 12 September 2026</x:v>
      </x:c>
      <x:c r="F6" s="16" t="str">
        <x:v>Should Canada adopt a comparable approach? Gather Canadian and youth perspectives before the hearing</x:v>
      </x:c>
      <x:c r="G6" s="16" t="str">
        <x:v>Verification estimation inference and data minimisation</x:v>
      </x:c>
      <x:c r="H6" s="16" t="str">
        <x:v>Identity; expression; change</x:v>
      </x:c>
      <x:c r="I6" s="16" t="str">
        <x:v>Social; political</x:v>
      </x:c>
      <x:c r="J6" s="16" t="str">
        <x:v>Impact implication and conditional judgement</x:v>
      </x:c>
      <x:c r="K6" s="16" t="str">
        <x:v>Contrast policy rationale with evidence of implementation</x:v>
      </x:c>
      <x:c r="L6" s="16" t="str">
        <x:v>Check implementation date and add a current independent outcome study; policy is not proof of benefit</x:v>
      </x:c>
    </x:row>
    <x:row r="7" ht="36" customHeight="1">
      <x:c r="A7" s="15" t="str">
        <x:v>case-ai-learning</x:v>
      </x:c>
      <x:c r="B7" s="15" t="str">
        <x:v>IBDS</x:v>
      </x:c>
      <x:c r="C7" s="15" t="str">
        <x:v>3; 5; 8</x:v>
      </x:c>
      <x:c r="D7" s="15" t="str">
        <x:v>R7; R8</x:v>
      </x:c>
      <x:c r="E7" s="15" t="str">
        <x:v>2026 synthesis and 2025 empirical study</x:v>
      </x:c>
      <x:c r="F7" s="15" t="str">
        <x:v>Distinguish successful assisted work from retained independent skill</x:v>
      </x:c>
      <x:c r="G7" s="15" t="str">
        <x:v>Generated response versus teacher-designed hinting</x:v>
      </x:c>
      <x:c r="H7" s="15" t="str">
        <x:v>Systems; values and ethics</x:v>
      </x:c>
      <x:c r="I7" s="15" t="str">
        <x:v>Human knowledge</x:v>
      </x:c>
      <x:c r="J7" s="15" t="str">
        <x:v>Analyse a mechanism and limitation</x:v>
      </x:c>
      <x:c r="K7" s="15" t="str">
        <x:v>Weigh different kinds of evidence</x:v>
      </x:c>
      <x:c r="L7" s="15" t="str">
        <x:v>Use qualitative findings; verify correction before citing effect sizes</x:v>
      </x:c>
    </x:row>
    <x:row r="8" ht="36" customHeight="1">
      <x:c r="A8" s="16" t="str">
        <x:v>case-cyber</x:v>
      </x:c>
      <x:c r="B8" s="16" t="str">
        <x:v>IBDS</x:v>
      </x:c>
      <x:c r="C8" s="16" t="str">
        <x:v>4; 6</x:v>
      </x:c>
      <x:c r="D8" s="16" t="str">
        <x:v>R20</x:v>
      </x:c>
      <x:c r="E8" s="16" t="str">
        <x:v>Official 2025–2026 outlook</x:v>
      </x:c>
      <x:c r="F8" s="16" t="str">
        <x:v>Select a named incident from the report; build a threat model, then corroborate incident details</x:v>
      </x:c>
      <x:c r="G8" s="16" t="str">
        <x:v>Credential theft access and disruption</x:v>
      </x:c>
      <x:c r="H8" s="16" t="str">
        <x:v>Power; systems</x:v>
      </x:c>
      <x:c r="I8" s="16" t="str">
        <x:v>Political; social; health</x:v>
      </x:c>
      <x:c r="J8" s="16" t="str">
        <x:v>Explain a control and its limit</x:v>
      </x:c>
      <x:c r="K8" s="16" t="str">
        <x:v>Integrate threat evidence and affected-service perspective</x:v>
      </x:c>
      <x:c r="L8" s="16" t="str">
        <x:v>Forecasts and intelligence judgements must be labelled</x:v>
      </x:c>
    </x:row>
    <x:row r="9" ht="36" customHeight="1">
      <x:c r="A9" s="15" t="str">
        <x:v>case-automation</x:v>
      </x:c>
      <x:c r="B9" s="15" t="str">
        <x:v>IBDS</x:v>
      </x:c>
      <x:c r="C9" s="15" t="str">
        <x:v>5</x:v>
      </x:c>
      <x:c r="D9" s="15" t="str">
        <x:v>R22</x:v>
      </x:c>
      <x:c r="E9" s="15" t="str">
        <x:v>Live regulator explanation</x:v>
      </x:c>
      <x:c r="F9" s="15" t="str">
        <x:v>Evaluate when a driver or operator must retain responsibility</x:v>
      </x:c>
      <x:c r="G9" s="15" t="str">
        <x:v>Sensing decision actuation and operational limits</x:v>
      </x:c>
      <x:c r="H9" s="15" t="str">
        <x:v>Systems; values and ethics</x:v>
      </x:c>
      <x:c r="I9" s="15" t="str">
        <x:v>Economic; health</x:v>
      </x:c>
      <x:c r="J9" s="15" t="str">
        <x:v>Compare automation and human oversight</x:v>
      </x:c>
      <x:c r="K9" s="15" t="str">
        <x:v>Add an incident investigation and another stakeholder source</x:v>
      </x:c>
      <x:c r="L9" s="15" t="str">
        <x:v>Do not treat regulator guidance as a measured outcome study</x:v>
      </x:c>
    </x:row>
    <x:row r="10" ht="36" customHeight="1">
      <x:c r="A10" s="16" t="str">
        <x:v>case-energy</x:v>
      </x:c>
      <x:c r="B10" s="16" t="str">
        <x:v>IBDS</x:v>
      </x:c>
      <x:c r="C10" s="16" t="str">
        <x:v>7</x:v>
      </x:c>
      <x:c r="D10" s="16" t="str">
        <x:v>R21</x:v>
      </x:c>
      <x:c r="E10" s="16" t="str">
        <x:v>2025 sector report</x:v>
      </x:c>
      <x:c r="F10" s="16" t="str">
        <x:v>Compare observed energy demand with scenario projections and local effects</x:v>
      </x:c>
      <x:c r="G10" s="16" t="str">
        <x:v>Data centre compute cooling and electricity supply</x:v>
      </x:c>
      <x:c r="H10" s="16" t="str">
        <x:v>Change; systems; power</x:v>
      </x:c>
      <x:c r="I10" s="16" t="str">
        <x:v>Environmental; economic</x:v>
      </x:c>
      <x:c r="J10" s="16" t="str">
        <x:v>Weigh costs and benefits conditionally</x:v>
      </x:c>
      <x:c r="K10" s="16" t="str">
        <x:v>Synthesize data assumptions and community perspectives</x:v>
      </x:c>
      <x:c r="L10" s="16" t="str">
        <x:v>Pair with a named local project and community account before teaching</x:v>
      </x:c>
    </x:row>
  </x:sheetData>
  <x:pageMargins left="0.7" right="0.7" top="0.75" bottom="0.75" header="0.3" footer="0.3"/>
  <x:tableParts count="1">
    <x:tablePart xmlns:r="http://schemas.openxmlformats.org/officeDocument/2006/relationships" r:id="Rcdea547030904967"/>
  </x:tableParts>
</x:worksheet>
</file>

<file path=xl/worksheets/sheet10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9.4399995803833" hidden="0" customWidth="1"/>
    <x:col min="2" max="2" width="36.66999816894531" hidden="0" customWidth="1"/>
    <x:col min="3" max="3" width="23.329999923706055" hidden="0" customWidth="1"/>
    <x:col min="4" max="4" width="16.670000076293945" hidden="0" customWidth="1"/>
    <x:col min="5" max="5" width="57.779998779296875" hidden="0" customWidth="1"/>
    <x:col min="6" max="6" width="22.219999313354492" hidden="0" customWidth="1"/>
    <x:col min="7" max="7" width="38.88999938964844" hidden="0" customWidth="1"/>
    <x:col min="8" max="8" width="13.329999923706055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>
      <x:c r="A2" s="4" t="str">
        <x:v>Research and source register</x:v>
      </x:c>
      <x:c r="B2" s="2"/>
      <x:c r="C2" s="2"/>
      <x:c r="D2" s="2"/>
      <x:c r="E2" s="2"/>
      <x:c r="F2" s="2"/>
      <x:c r="G2" s="2"/>
      <x:c r="H2" s="2"/>
    </x:row>
    <x:row r="3">
      <x:c r="A3" s="6" t="str">
        <x:v>Accessed 12 September 2026. Research findings and the recommended course design are distinguished in the report.</x:v>
      </x:c>
      <x:c r="B3" s="2"/>
      <x:c r="C3" s="2"/>
      <x:c r="D3" s="2"/>
      <x:c r="E3" s="2"/>
      <x:c r="F3" s="2"/>
      <x:c r="G3" s="2"/>
      <x:c r="H3" s="2"/>
    </x:row>
    <x:row r="4" ht="32" customHeight="1">
      <x:c r="A4" s="11" t="str">
        <x:v>Source ID</x:v>
      </x:c>
      <x:c r="B4" s="12" t="str">
        <x:v>Title</x:v>
      </x:c>
      <x:c r="C4" s="12" t="str">
        <x:v>Publisher / author</x:v>
      </x:c>
      <x:c r="D4" s="12" t="str">
        <x:v>Date</x:v>
      </x:c>
      <x:c r="E4" s="12" t="str">
        <x:v>URL / location</x:v>
      </x:c>
      <x:c r="F4" s="12" t="str">
        <x:v>Source type</x:v>
      </x:c>
      <x:c r="G4" s="12" t="str">
        <x:v>Use in this plan</x:v>
      </x:c>
      <x:c r="H4" s="13" t="str">
        <x:v>Accessed</x:v>
      </x:c>
    </x:row>
    <x:row r="5" ht="36" customHeight="1">
      <x:c r="A5" s="15" t="str">
        <x:v>R1</x:v>
      </x:c>
      <x:c r="B5" s="15" t="str">
        <x:v>Retrieval Practice Consistently Benefits Student Learning</x:v>
      </x:c>
      <x:c r="C5" s="15" t="str">
        <x:v>Agarwal, Nunes and Blunt</x:v>
      </x:c>
      <x:c r="D5" s="15" t="str">
        <x:v>2021</x:v>
      </x:c>
      <x:c r="E5" s="15" t="str">
        <x:v>https://pdf.poojaagarwal.com/Agarwal_etal_2021_EDPR.pdf</x:v>
      </x:c>
      <x:c r="F5" s="15" t="str">
        <x:v>Systematic review</x:v>
      </x:c>
      <x:c r="G5" s="15" t="str">
        <x:v>Classroom retrieval; transfer and population limitations</x:v>
      </x:c>
      <x:c r="H5" s="15" t="str">
        <x:v>2026-09-12</x:v>
      </x:c>
    </x:row>
    <x:row r="6" ht="36" customHeight="1">
      <x:c r="A6" s="16" t="str">
        <x:v>R2</x:v>
      </x:c>
      <x:c r="B6" s="16" t="str">
        <x:v>Blending Teacher Autonomy Support and Provision of Structure in the Classroom for Optimal Motivation</x:v>
      </x:c>
      <x:c r="C6" s="16" t="str">
        <x:v>Patzak and Zhang</x:v>
      </x:c>
      <x:c r="D6" s="16" t="str">
        <x:v>2025-02-21</x:v>
      </x:c>
      <x:c r="E6" s="16" t="str">
        <x:v>https://link.springer.com/article/10.1007/s10648-025-09994-2</x:v>
      </x:c>
      <x:c r="F6" s="16" t="str">
        <x:v>Systematic review and meta-analysis</x:v>
      </x:c>
      <x:c r="G6" s="16" t="str">
        <x:v>Choice with structure; mostly correlational evidence</x:v>
      </x:c>
      <x:c r="H6" s="16" t="str">
        <x:v>2026-09-12</x:v>
      </x:c>
    </x:row>
    <x:row r="7" ht="49" customHeight="1">
      <x:c r="A7" s="15" t="str">
        <x:v>R3</x:v>
      </x:c>
      <x:c r="B7" s="15" t="str">
        <x:v>The Impact of Project-Based Learning on AP Exam Performance</x:v>
      </x:c>
      <x:c r="C7" s="15" t="str">
        <x:v>Saavedra and colleagues</x:v>
      </x:c>
      <x:c r="D7" s="15" t="str">
        <x:v>2022</x:v>
      </x:c>
      <x:c r="E7" s="15" t="str">
        <x:v>https://journals.sagepub.com/doi/abs/10.3102/01623737221084355?journalCode=epaa</x:v>
      </x:c>
      <x:c r="F7" s="15" t="str">
        <x:v>Cluster randomized trial; abstract and research-team summary</x:v>
      </x:c>
      <x:c r="G7" s="15" t="str">
        <x:v>Structured PBL in two US AP courses; not an IB trial</x:v>
      </x:c>
      <x:c r="H7" s="15" t="str">
        <x:v>2026-09-12</x:v>
      </x:c>
    </x:row>
    <x:row r="8" ht="36" customHeight="1">
      <x:c r="A8" s="16" t="str">
        <x:v>R4</x:v>
      </x:c>
      <x:c r="B8" s="16" t="str">
        <x:v>Embedding Formative Assessment</x:v>
      </x:c>
      <x:c r="C8" s="16" t="str">
        <x:v>Education Endowment Foundation</x:v>
      </x:c>
      <x:c r="D8" s="16" t="str">
        <x:v>2018</x:v>
      </x:c>
      <x:c r="E8" s="16" t="str">
        <x:v>https://educationendowmentfoundation.org.uk/projects-and-evaluation/projects/embedding-formative-assessment</x:v>
      </x:c>
      <x:c r="F8" s="16" t="str">
        <x:v>Secondary school trial evaluation</x:v>
      </x:c>
      <x:c r="G8" s="16" t="str">
        <x:v>Whole-school formative assessment programme; no subject-specific English/maths effect</x:v>
      </x:c>
      <x:c r="H8" s="16" t="str">
        <x:v>2026-09-12</x:v>
      </x:c>
    </x:row>
    <x:row r="9" ht="36" customHeight="1">
      <x:c r="A9" s="15" t="str">
        <x:v>R5</x:v>
      </x:c>
      <x:c r="B9" s="15" t="str">
        <x:v>Metacognition and Self-Regulated Learning Second Edition</x:v>
      </x:c>
      <x:c r="C9" s="15" t="str">
        <x:v>Education Endowment Foundation</x:v>
      </x:c>
      <x:c r="D9" s="15" t="str">
        <x:v>2025-11-13</x:v>
      </x:c>
      <x:c r="E9" s="15" t="str">
        <x:v>https://educationendowmentfoundation.org.uk/education-evidence/guidance-reports/metacognition</x:v>
      </x:c>
      <x:c r="F9" s="15" t="str">
        <x:v>Evidence guidance</x:v>
      </x:c>
      <x:c r="G9" s="15" t="str">
        <x:v>Teach planning, monitoring and evaluation within subject tasks</x:v>
      </x:c>
      <x:c r="H9" s="15" t="str">
        <x:v>2026-09-12</x:v>
      </x:c>
    </x:row>
    <x:row r="10" ht="36" customHeight="1">
      <x:c r="A10" s="16" t="str">
        <x:v>R6</x:v>
      </x:c>
      <x:c r="B10" s="16" t="str">
        <x:v>Principles of Instruction</x:v>
      </x:c>
      <x:c r="C10" s="16" t="str">
        <x:v>Barak Rosenshine</x:v>
      </x:c>
      <x:c r="D10" s="16" t="str">
        <x:v>2012</x:v>
      </x:c>
      <x:c r="E10" s="16" t="str">
        <x:v>https://www.aft.org/sites/default/files/Rosenshine.pdf</x:v>
      </x:c>
      <x:c r="F10" s="16" t="str">
        <x:v>Research synthesis</x:v>
      </x:c>
      <x:c r="G10" s="16" t="str">
        <x:v>Small steps, modelling, guided and independent practice</x:v>
      </x:c>
      <x:c r="H10" s="16" t="str">
        <x:v>2026-09-12</x:v>
      </x:c>
    </x:row>
    <x:row r="11" ht="36" customHeight="1">
      <x:c r="A11" s="15" t="str">
        <x:v>R7</x:v>
      </x:c>
      <x:c r="B11" s="15" t="str">
        <x:v>OECD Digital Education Outlook 2026</x:v>
      </x:c>
      <x:c r="C11" s="15" t="str">
        <x:v>OECD</x:v>
      </x:c>
      <x:c r="D11" s="15" t="str">
        <x:v>2026-01-19</x:v>
      </x:c>
      <x:c r="E11" s="15" t="str">
        <x:v>https://www.oecd.org/en/publications/oecd-digital-education-outlook-2026_062a7394-en.html</x:v>
      </x:c>
      <x:c r="F11" s="15" t="str">
        <x:v>International evidence and policy synthesis</x:v>
      </x:c>
      <x:c r="G11" s="15" t="str">
        <x:v>AI task performance is distinct from durable learning</x:v>
      </x:c>
      <x:c r="H11" s="15" t="str">
        <x:v>2026-09-12</x:v>
      </x:c>
    </x:row>
    <x:row r="12" ht="36" customHeight="1">
      <x:c r="A12" s="16" t="str">
        <x:v>R8</x:v>
      </x:c>
      <x:c r="B12" s="16" t="str">
        <x:v>Generative AI Without Guardrails Can Harm Learning Evidence from High School Mathematics</x:v>
      </x:c>
      <x:c r="C12" s="16" t="str">
        <x:v>Bastani and colleagues</x:v>
      </x:c>
      <x:c r="D12" s="16" t="str">
        <x:v>2025</x:v>
      </x:c>
      <x:c r="E12" s="16" t="str">
        <x:v>https://hamsabastani.github.io/education_llm.pdf</x:v>
      </x:c>
      <x:c r="F12" s="16" t="str">
        <x:v>Author-hosted research paper</x:v>
      </x:c>
      <x:c r="G12" s="16" t="str">
        <x:v>Single-school Turkish mathematics trial; qualitative finding only; journal correction exists</x:v>
      </x:c>
      <x:c r="H12" s="16" t="str">
        <x:v>2026-09-12</x:v>
      </x:c>
    </x:row>
    <x:row r="13" ht="36" customHeight="1">
      <x:c r="A13" s="15" t="str">
        <x:v>R9</x:v>
      </x:c>
      <x:c r="B13" s="15" t="str">
        <x:v>Digital Society Subject Brief First Assessment 2024</x:v>
      </x:c>
      <x:c r="C13" s="15" t="str">
        <x:v>International Baccalaureate</x:v>
      </x:c>
      <x:c r="D13" s="15" t="str">
        <x:v>2021</x:v>
      </x:c>
      <x:c r="E13" s="15" t="str">
        <x:v>https://ibo.org/globalassets/new-structure/recognition/pdfs/digital-society-subject-brief-en.pdf</x:v>
      </x:c>
      <x:c r="F13" s="15" t="str">
        <x:v>Official curriculum and assessment outline</x:v>
      </x:c>
      <x:c r="G13" s="15" t="str">
        <x:v>SL hours, syllabus references, paper times and weightings</x:v>
      </x:c>
      <x:c r="H13" s="15" t="str">
        <x:v>2026-09-12</x:v>
      </x:c>
    </x:row>
    <x:row r="14" ht="36" customHeight="1">
      <x:c r="A14" s="16" t="str">
        <x:v>R10</x:v>
      </x:c>
      <x:c r="B14" s="16" t="str">
        <x:v>Digital Society Specimen Papers and Markschemes</x:v>
      </x:c>
      <x:c r="C14" s="16" t="str">
        <x:v>International Baccalaureate</x:v>
      </x:c>
      <x:c r="D14" s="16" t="str">
        <x:v>2022</x:v>
      </x:c>
      <x:c r="E14" s="16" t="str">
        <x:v>https://ibo.org/globalassets/new-structure/programmes/dp/pdfs/digital-society-hl-sl-specimen-papers-1-2-3-en.pdf</x:v>
      </x:c>
      <x:c r="F14" s="16" t="str">
        <x:v>Official specimen</x:v>
      </x:c>
      <x:c r="G14" s="16" t="str">
        <x:v>SL Paper 1 and Paper 2 structure; not a live exam</x:v>
      </x:c>
      <x:c r="H14" s="16" t="str">
        <x:v>2026-09-12</x:v>
      </x:c>
    </x:row>
    <x:row r="15" ht="36" customHeight="1">
      <x:c r="A15" s="15" t="str">
        <x:v>R11</x:v>
      </x:c>
      <x:c r="B15" s="15" t="str">
        <x:v>Multimedia 12 Outcomes</x:v>
      </x:c>
      <x:c r="C15" s="15" t="str">
        <x:v>Nova Scotia EECD</x:v>
      </x:c>
      <x:c r="D15" s="15" t="str">
        <x:v>2015; copyright updated 2019</x:v>
      </x:c>
      <x:c r="E15" s="15" t="str">
        <x:v>https://curriculum.novascotia.ca/sites/default/files/documents/outcomes-indicators-files/Multimedia%2012%20Outcomes%20(2015).pdf</x:v>
      </x:c>
      <x:c r="F15" s="15" t="str">
        <x:v>Official curriculum</x:v>
      </x:c>
      <x:c r="G15" s="15" t="str">
        <x:v>All 20 outcomes; short labels in workbook are paraphrases</x:v>
      </x:c>
      <x:c r="H15" s="15" t="str">
        <x:v>2026-09-12</x:v>
      </x:c>
    </x:row>
    <x:row r="16" ht="36" customHeight="1">
      <x:c r="A16" s="16" t="str">
        <x:v>R12</x:v>
      </x:c>
      <x:c r="B16" s="16" t="str">
        <x:v>Communications Technology 11 Outcomes</x:v>
      </x:c>
      <x:c r="C16" s="16" t="str">
        <x:v>Nova Scotia EECD</x:v>
      </x:c>
      <x:c r="D16" s="16" t="str">
        <x:v>2015; copyright updated 2019</x:v>
      </x:c>
      <x:c r="E16" s="16" t="str">
        <x:v>https://curriculum.novascotia.ca/sites/default/files/documents/outcomes-indicators-files/Communications%20Technology%2011%20Outcomes%20(2015).pdf</x:v>
      </x:c>
      <x:c r="F16" s="16" t="str">
        <x:v>Official curriculum</x:v>
      </x:c>
      <x:c r="G16" s="16" t="str">
        <x:v>Mandatory threads and photography; select three option modules</x:v>
      </x:c>
      <x:c r="H16" s="16" t="str">
        <x:v>2026-09-12</x:v>
      </x:c>
    </x:row>
    <x:row r="17" ht="36" customHeight="1">
      <x:c r="A17" s="15" t="str">
        <x:v>R13</x:v>
      </x:c>
      <x:c r="B17" s="15" t="str">
        <x:v>Student Assessment Policy</x:v>
      </x:c>
      <x:c r="C17" s="15" t="str">
        <x:v>Nova Scotia EECD</x:v>
      </x:c>
      <x:c r="D17" s="15" t="str">
        <x:v>2021</x:v>
      </x:c>
      <x:c r="E17" s="15" t="str">
        <x:v>https://www.ednet.ns.ca/docs/studentassessmentpolicyen.pdf</x:v>
      </x:c>
      <x:c r="F17" s="15" t="str">
        <x:v>Provincial policy</x:v>
      </x:c>
      <x:c r="G17" s="15" t="str">
        <x:v>Individual outcome evidence, multiple opportunities and final classroom assessment limit</x:v>
      </x:c>
      <x:c r="H17" s="15" t="str">
        <x:v>2026-09-12</x:v>
      </x:c>
    </x:row>
    <x:row r="18" ht="36" customHeight="1">
      <x:c r="A18" s="16" t="str">
        <x:v>R14</x:v>
      </x:c>
      <x:c r="B18" s="16" t="str">
        <x:v>Visual Design Using Adobe Photoshop Exam Guide</x:v>
      </x:c>
      <x:c r="C18" s="16" t="str">
        <x:v>Adobe Certified Professional</x:v>
      </x:c>
      <x:c r="D18" s="16" t="str">
        <x:v>2025 exam version</x:v>
      </x:c>
      <x:c r="E18" s="16" t="str">
        <x:v>https://certifiedprofessional.adobe.com/photoshop</x:v>
      </x:c>
      <x:c r="F18" s="16" t="str">
        <x:v>Industry credential objectives</x:v>
      </x:c>
      <x:c r="G18" s="16" t="str">
        <x:v>Brief, audience, licensing, editable files, design and export</x:v>
      </x:c>
      <x:c r="H18" s="16" t="str">
        <x:v>2026-09-12</x:v>
      </x:c>
    </x:row>
    <x:row r="19" ht="36" customHeight="1">
      <x:c r="A19" s="15" t="str">
        <x:v>R15</x:v>
      </x:c>
      <x:c r="B19" s="15" t="str">
        <x:v>Mechanical Engineering CAD</x:v>
      </x:c>
      <x:c r="C19" s="15" t="str">
        <x:v>WorldSkills</x:v>
      </x:c>
      <x:c r="D19" s="15" t="str">
        <x:v>Undated; current page</x:v>
      </x:c>
      <x:c r="E19" s="15" t="str">
        <x:v>https://worldskills.org/skills/id/217/</x:v>
      </x:c>
      <x:c r="F19" s="15" t="str">
        <x:v>Occupational practice reference</x:v>
      </x:c>
      <x:c r="G19" s="15" t="str">
        <x:v>Dimensions, materials, tolerances and technical communication</x:v>
      </x:c>
      <x:c r="H19" s="15" t="str">
        <x:v>2026-09-12</x:v>
      </x:c>
    </x:row>
    <x:row r="20" ht="36" customHeight="1">
      <x:c r="A20" s="16" t="str">
        <x:v>R16</x:v>
      </x:c>
      <x:c r="B20" s="16" t="str">
        <x:v>Web Content Accessibility Guidelines 2.2</x:v>
      </x:c>
      <x:c r="C20" s="16" t="str">
        <x:v>W3C</x:v>
      </x:c>
      <x:c r="D20" s="16" t="str">
        <x:v>2023; maintained recommendation</x:v>
      </x:c>
      <x:c r="E20" s="16" t="str">
        <x:v>https://www.w3.org/TR/WCAG22/</x:v>
      </x:c>
      <x:c r="F20" s="16" t="str">
        <x:v>Technical standard</x:v>
      </x:c>
      <x:c r="G20" s="16" t="str">
        <x:v>Captions, alternatives, contrast and navigation; classroom checks are not certification</x:v>
      </x:c>
      <x:c r="H20" s="16" t="str">
        <x:v>2026-09-12</x:v>
      </x:c>
    </x:row>
    <x:row r="21" ht="36" customHeight="1">
      <x:c r="A21" s="15" t="str">
        <x:v>R17</x:v>
      </x:c>
      <x:c r="B21" s="15" t="str">
        <x:v>Joint Investigation of Clearview AI</x:v>
      </x:c>
      <x:c r="C21" s="15" t="str">
        <x:v>Office of the Privacy Commissioner of Canada and partners</x:v>
      </x:c>
      <x:c r="D21" s="15" t="str">
        <x:v>2021-02-02</x:v>
      </x:c>
      <x:c r="E21" s="15" t="str">
        <x:v>https://www.priv.gc.ca/en/opc-actions-and-decisions/investigations/investigations-into-businesses/2021/pipeda-2021-001/</x:v>
      </x:c>
      <x:c r="F21" s="15" t="str">
        <x:v>Historical Canadian investigation</x:v>
      </x:c>
      <x:c r="G21" s="15" t="str">
        <x:v>Mechanism, consent and stakeholder claims; historical case, not current litigation status</x:v>
      </x:c>
      <x:c r="H21" s="15" t="str">
        <x:v>2026-09-12</x:v>
      </x:c>
    </x:row>
    <x:row r="22" ht="36" customHeight="1">
      <x:c r="A22" s="16" t="str">
        <x:v>R18</x:v>
      </x:c>
      <x:c r="B22" s="16" t="str">
        <x:v>Demographic Effects in Face Recognition</x:v>
      </x:c>
      <x:c r="C22" s="16" t="str">
        <x:v>NIST</x:v>
      </x:c>
      <x:c r="D22" s="16" t="str">
        <x:v>Table updated 2025-03-05</x:v>
      </x:c>
      <x:c r="E22" s="16" t="str">
        <x:v>https://pages.nist.gov/frvt/html/frvt_demographics.html</x:v>
      </x:c>
      <x:c r="F22" s="16" t="str">
        <x:v>Technical evaluation</x:v>
      </x:c>
      <x:c r="G22" s="16" t="str">
        <x:v>False positive/negative rates vary by algorithm and context</x:v>
      </x:c>
      <x:c r="H22" s="16" t="str">
        <x:v>2026-09-12</x:v>
      </x:c>
    </x:row>
    <x:row r="23" ht="36" customHeight="1">
      <x:c r="A23" s="15" t="str">
        <x:v>R19</x:v>
      </x:c>
      <x:c r="B23" s="15" t="str">
        <x:v>Social Media Age Restrictions</x:v>
      </x:c>
      <x:c r="C23" s="15" t="str">
        <x:v>Australian eSafety Commissioner</x:v>
      </x:c>
      <x:c r="D23" s="15" t="str">
        <x:v>Live guidance checked 2026-09-12</x:v>
      </x:c>
      <x:c r="E23" s="15" t="str">
        <x:v>https://www.esafety.gov.au/about-us/industry-regulation/social-media-age-restrictions</x:v>
      </x:c>
      <x:c r="F23" s="15" t="str">
        <x:v>Regulator guidance</x:v>
      </x:c>
      <x:c r="G23" s="15" t="str">
        <x:v>Australian implementation; refresh before teaching; not Canadian law</x:v>
      </x:c>
      <x:c r="H23" s="15" t="str">
        <x:v>2026-09-12</x:v>
      </x:c>
    </x:row>
    <x:row r="24" ht="36" customHeight="1">
      <x:c r="A24" s="16" t="str">
        <x:v>R20</x:v>
      </x:c>
      <x:c r="B24" s="16" t="str">
        <x:v>National Cyber Threat Assessment 2025–2026</x:v>
      </x:c>
      <x:c r="C24" s="16" t="str">
        <x:v>Canadian Centre for Cyber Security</x:v>
      </x:c>
      <x:c r="D24" s="16" t="str">
        <x:v>2024; outlook for 2025–2026</x:v>
      </x:c>
      <x:c r="E24" s="16" t="str">
        <x:v>https://www.cyber.gc.ca/en/guidance/national-cyber-threat-assessment-2025-2026</x:v>
      </x:c>
      <x:c r="F24" s="16" t="str">
        <x:v>Government threat assessment</x:v>
      </x:c>
      <x:c r="G24" s="16" t="str">
        <x:v>Canadian cybersecurity and media threat cases</x:v>
      </x:c>
      <x:c r="H24" s="16" t="str">
        <x:v>2026-09-12</x:v>
      </x:c>
    </x:row>
    <x:row r="25" ht="36" customHeight="1">
      <x:c r="A25" s="15" t="str">
        <x:v>R21</x:v>
      </x:c>
      <x:c r="B25" s="15" t="str">
        <x:v>Energy and AI</x:v>
      </x:c>
      <x:c r="C25" s="15" t="str">
        <x:v>International Energy Agency</x:v>
      </x:c>
      <x:c r="D25" s="15" t="str">
        <x:v>2025</x:v>
      </x:c>
      <x:c r="E25" s="15" t="str">
        <x:v>https://www.iea.org/reports/energy-and-ai</x:v>
      </x:c>
      <x:c r="F25" s="15" t="str">
        <x:v>Sector analysis and projections</x:v>
      </x:c>
      <x:c r="G25" s="15" t="str">
        <x:v>Infrastructure, energy and environmental trade-offs; forecasts are not observations</x:v>
      </x:c>
      <x:c r="H25" s="15" t="str">
        <x:v>2026-09-12</x:v>
      </x:c>
    </x:row>
    <x:row r="26" ht="36" customHeight="1">
      <x:c r="A26" s="16" t="str">
        <x:v>R22</x:v>
      </x:c>
      <x:c r="B26" s="16" t="str">
        <x:v>Automated Vehicle Safety</x:v>
      </x:c>
      <x:c r="C26" s="16" t="str">
        <x:v>NHTSA</x:v>
      </x:c>
      <x:c r="D26" s="16" t="str">
        <x:v>Live guidance checked 2026-09-12</x:v>
      </x:c>
      <x:c r="E26" s="16" t="str">
        <x:v>https://www.nhtsa.gov/vehicle-safety/automated-vehicle-safety</x:v>
      </x:c>
      <x:c r="F26" s="16" t="str">
        <x:v>Transport regulator guidance</x:v>
      </x:c>
      <x:c r="G26" s="16" t="str">
        <x:v>Automation, human responsibility and operational limits</x:v>
      </x:c>
      <x:c r="H26" s="16" t="str">
        <x:v>2026-09-12</x:v>
      </x:c>
    </x:row>
    <x:row r="27" ht="36" customHeight="1">
      <x:c r="A27" s="15" t="str">
        <x:v>R23</x:v>
      </x:c>
      <x:c r="B27" s="15" t="str">
        <x:v>Multimedia 12 Course Page</x:v>
      </x:c>
      <x:c r="C27" s="15" t="str">
        <x:v>Nova Scotia EECD</x:v>
      </x:c>
      <x:c r="D27" s="15" t="str">
        <x:v>Page updated 2023-06-14</x:v>
      </x:c>
      <x:c r="E27" s="15" t="str">
        <x:v>https://curriculum.novascotia.ca/english-programs/course/multimedia-12</x:v>
      </x:c>
      <x:c r="F27" s="15" t="str">
        <x:v>Current curriculum portal</x:v>
      </x:c>
      <x:c r="G27" s="15" t="str">
        <x:v>Confirms four-module structure and links to current listed documents</x:v>
      </x:c>
      <x:c r="H27" s="15" t="str">
        <x:v>2026-09-12</x:v>
      </x:c>
    </x:row>
    <x:row r="28" ht="36" customHeight="1">
      <x:c r="A28" s="16" t="str">
        <x:v>R24</x:v>
      </x:c>
      <x:c r="B28" s="16" t="str">
        <x:v>Communications Technology 11 Course Page</x:v>
      </x:c>
      <x:c r="C28" s="16" t="str">
        <x:v>Nova Scotia EECD</x:v>
      </x:c>
      <x:c r="D28" s="16" t="str">
        <x:v>Page updated 2023-06-14</x:v>
      </x:c>
      <x:c r="E28" s="16" t="str">
        <x:v>https://curriculum.novascotia.ca/english-programs/course/communications-technology-11</x:v>
      </x:c>
      <x:c r="F28" s="16" t="str">
        <x:v>Current curriculum portal</x:v>
      </x:c>
      <x:c r="G28" s="16" t="str">
        <x:v>Course intent and current listed curriculum documents</x:v>
      </x:c>
      <x:c r="H28" s="16" t="str">
        <x:v>2026-09-12</x:v>
      </x:c>
    </x:row>
    <x:row r="29" ht="36" customHeight="1">
      <x:c r="A29" s="15" t="str">
        <x:v>R25</x:v>
      </x:c>
      <x:c r="B29" s="15" t="str">
        <x:v>Outcome Evidence Map Public Application</x:v>
      </x:c>
      <x:c r="C29" s="15" t="str">
        <x:v>Chad Wadden</x:v>
      </x:c>
      <x:c r="D29" s="15" t="str">
        <x:v>Public version inspected 2026-09-12</x:v>
      </x:c>
      <x:c r="E29" s="15" t="str">
        <x:v>https://outcome-evidence-map.netlify.app/</x:v>
      </x:c>
      <x:c r="F29" s="15" t="str">
        <x:v>Public application code inspection</x:v>
      </x:c>
      <x:c r="G29" s="15" t="str">
        <x:v>Entity keys, import/export behaviour, naming, pending wording; no private records accessed</x:v>
      </x:c>
      <x:c r="H29" s="15" t="str">
        <x:v>2026-09-12</x:v>
      </x:c>
    </x:row>
    <x:row r="30" ht="36" customHeight="1">
      <x:c r="A30" s="16" t="str">
        <x:v>R26</x:v>
      </x:c>
      <x:c r="B30" s="16" t="str">
        <x:v>Teach OS Application Entry</x:v>
      </x:c>
      <x:c r="C30" s="16" t="str">
        <x:v>Chad Wadden</x:v>
      </x:c>
      <x:c r="D30" s="16" t="str">
        <x:v>Entry checked 2026-09-12</x:v>
      </x:c>
      <x:c r="E30" s="16" t="str">
        <x:v>https://teach.chadwadden.ca/</x:v>
      </x:c>
      <x:c r="F30" s="16" t="str">
        <x:v>Application access check</x:v>
      </x:c>
      <x:c r="G30" s="16" t="str">
        <x:v>Redirected to Google sign-in; internal schema not verified</x:v>
      </x:c>
      <x:c r="H30" s="16" t="str">
        <x:v>2026-09-12</x:v>
      </x:c>
    </x:row>
    <x:row r="31" ht="36" customHeight="1">
      <x:c r="A31" s="15" t="str">
        <x:v>R27</x:v>
      </x:c>
      <x:c r="B31" s="15" t="str">
        <x:v>TeachOS 3 Course Semester Architecture Prompts</x:v>
      </x:c>
      <x:c r="C31" s="15" t="str">
        <x:v>Supplied course architecture pack</x:v>
      </x:c>
      <x:c r="D31" s="15" t="str">
        <x:v>Supplied attachment</x:v>
      </x:c>
      <x:c r="E31" s="15" t="str"/>
      <x:c r="F31" s="15" t="str">
        <x:v>User supplied source</x:v>
      </x:c>
      <x:c r="G31" s="15" t="str">
        <x:v>Prompts 1–4; existing activities and skill-thread intent</x:v>
      </x:c>
      <x:c r="H31" s="15" t="str">
        <x:v>2026-09-12</x:v>
      </x:c>
    </x:row>
  </x:sheetData>
  <x:pageMargins left="0.7" right="0.7" top="0.75" bottom="0.75" header="0.3" footer="0.3"/>
  <x:tableParts count="1">
    <x:tablePart xmlns:r="http://schemas.openxmlformats.org/officeDocument/2006/relationships" r:id="R81c721a1866c4ce4"/>
  </x:tableParts>
</x:worksheet>
</file>